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60" windowWidth="11400" windowHeight="6060" tabRatio="603"/>
  </bookViews>
  <sheets>
    <sheet name="Лист1" sheetId="1" r:id="rId1"/>
  </sheets>
  <definedNames>
    <definedName name="_xlnm.Print_Area" localSheetId="0">Лист1!$A$1:$I$186</definedName>
  </definedNames>
  <calcPr calcId="124519"/>
</workbook>
</file>

<file path=xl/calcChain.xml><?xml version="1.0" encoding="utf-8"?>
<calcChain xmlns="http://schemas.openxmlformats.org/spreadsheetml/2006/main">
  <c r="G69" i="1"/>
  <c r="G72"/>
  <c r="G116"/>
  <c r="G122"/>
  <c r="G126"/>
  <c r="G144"/>
  <c r="G148"/>
  <c r="G157"/>
  <c r="G67"/>
  <c r="G66"/>
  <c r="G136"/>
  <c r="G161"/>
  <c r="G160"/>
  <c r="G159"/>
  <c r="G35"/>
  <c r="G100"/>
  <c r="G29"/>
  <c r="G27"/>
  <c r="G38"/>
  <c r="G41"/>
  <c r="G32"/>
  <c r="G26"/>
  <c r="G49"/>
  <c r="G52"/>
  <c r="G46"/>
  <c r="G58"/>
  <c r="G83"/>
  <c r="G81"/>
  <c r="G80"/>
  <c r="G89"/>
  <c r="G88"/>
  <c r="G87"/>
  <c r="G97"/>
  <c r="G102"/>
  <c r="G105"/>
  <c r="G107"/>
  <c r="G110"/>
  <c r="G118"/>
  <c r="G117"/>
  <c r="G123"/>
  <c r="G127"/>
  <c r="G130"/>
  <c r="G133"/>
  <c r="G140"/>
  <c r="G154"/>
  <c r="G153"/>
  <c r="G152"/>
  <c r="G61"/>
  <c r="G165"/>
  <c r="G168"/>
  <c r="G164"/>
  <c r="G173"/>
  <c r="G172"/>
  <c r="G171"/>
  <c r="G178"/>
  <c r="G177"/>
  <c r="G176"/>
  <c r="G181"/>
  <c r="G95"/>
  <c r="G94"/>
  <c r="G93"/>
  <c r="G92"/>
  <c r="G25"/>
  <c r="G183"/>
</calcChain>
</file>

<file path=xl/sharedStrings.xml><?xml version="1.0" encoding="utf-8"?>
<sst xmlns="http://schemas.openxmlformats.org/spreadsheetml/2006/main" count="533" uniqueCount="325">
  <si>
    <t>Наименование</t>
  </si>
  <si>
    <t>ИТОГО РАСХОДОВ</t>
  </si>
  <si>
    <t>№</t>
  </si>
  <si>
    <t>СОЦИАЛЬНАЯ ПОЛИТИКА</t>
  </si>
  <si>
    <t>000</t>
  </si>
  <si>
    <t>0103</t>
  </si>
  <si>
    <t>0309</t>
  </si>
  <si>
    <t>0707</t>
  </si>
  <si>
    <t>0801</t>
  </si>
  <si>
    <t>0104</t>
  </si>
  <si>
    <t>0102</t>
  </si>
  <si>
    <t>1</t>
  </si>
  <si>
    <t>ОБЩЕГОСУДАРСТВЕННЫЕ ВОПРОСЫ</t>
  </si>
  <si>
    <t>1.1</t>
  </si>
  <si>
    <t>ФУНКЦИОНИРОВАНИЕ ВЫСШЕГО ДОЛЖНОСТНОГО ЛИЦА СУБЪЕКТА</t>
  </si>
  <si>
    <t>1.1.1</t>
  </si>
  <si>
    <t>Глава муниципального образования</t>
  </si>
  <si>
    <t>200</t>
  </si>
  <si>
    <t>1.1.1.1</t>
  </si>
  <si>
    <t>1.2</t>
  </si>
  <si>
    <t>ФУНКЦИОНИРОВАНИЕ ЗАКОНОДАТЕЛЬНЫХ (ПРЕДСТАВИТЕЛЬНЫХ)</t>
  </si>
  <si>
    <t>1.2.1</t>
  </si>
  <si>
    <t>1.2.1.1</t>
  </si>
  <si>
    <t>300</t>
  </si>
  <si>
    <t>1.2.2</t>
  </si>
  <si>
    <t>1.2.2.1</t>
  </si>
  <si>
    <t>1.3.1</t>
  </si>
  <si>
    <t>Глава местной администрации</t>
  </si>
  <si>
    <t>РЕЗЕРВНЫЕ ФОНДЫ</t>
  </si>
  <si>
    <t>2</t>
  </si>
  <si>
    <t>2.1</t>
  </si>
  <si>
    <t>2.1.1</t>
  </si>
  <si>
    <t>2.1.1.1</t>
  </si>
  <si>
    <t xml:space="preserve"> ЖИЛИЩНО-КОММУНАЛЬНОЕ ХОЗЯЙСТВО</t>
  </si>
  <si>
    <t>3.1</t>
  </si>
  <si>
    <t>3.1.1</t>
  </si>
  <si>
    <t>3.1.1.1</t>
  </si>
  <si>
    <t>БЛАГОУСТРОЙСТВО</t>
  </si>
  <si>
    <t>0503</t>
  </si>
  <si>
    <t xml:space="preserve"> ОБРАЗОВАНИЕ</t>
  </si>
  <si>
    <t>4.1</t>
  </si>
  <si>
    <t>4.1.1</t>
  </si>
  <si>
    <t>5</t>
  </si>
  <si>
    <t>5.1</t>
  </si>
  <si>
    <t>КУЛЬТУРА</t>
  </si>
  <si>
    <t>5.1.1</t>
  </si>
  <si>
    <t>5.1.1.1</t>
  </si>
  <si>
    <t>ПЕРИОДИЧЕСКАЯ ПЕЧАТЬ И ИЗДАТЕЛЬСТВА</t>
  </si>
  <si>
    <t>6</t>
  </si>
  <si>
    <t>6.1.1</t>
  </si>
  <si>
    <t>6.1.1.1</t>
  </si>
  <si>
    <t>7</t>
  </si>
  <si>
    <t>7.1</t>
  </si>
  <si>
    <t>ОХРАНА  СЕМЬИ  И  ДЕТСТВА</t>
  </si>
  <si>
    <t>7.1.1</t>
  </si>
  <si>
    <t>1004</t>
  </si>
  <si>
    <t>7.1.1.1</t>
  </si>
  <si>
    <t>л.1</t>
  </si>
  <si>
    <t>Аппарат представительного органа муниципального образования</t>
  </si>
  <si>
    <t>Содержание и обеспечение деятельности местной администрации</t>
  </si>
  <si>
    <t>по решению вопросов местного значения</t>
  </si>
  <si>
    <t xml:space="preserve">  в том числе:</t>
  </si>
  <si>
    <t>0111</t>
  </si>
  <si>
    <t>НАЦИОНАЛЬНАЯ БЕЗОПАСНОСТЬ И ПРАВООХРАНИТЕЛЬНАЯ ДЕЯТЕЛЬНОСТЬ</t>
  </si>
  <si>
    <t>* Муниципальная социальная программа на 2011 год</t>
  </si>
  <si>
    <t>ФИЗИЧЕСКАЯ КУЛЬТУРА И СПОРТ</t>
  </si>
  <si>
    <t xml:space="preserve">ФИЗИЧЕСКАЯ  КУЛЬТУРА </t>
  </si>
  <si>
    <t>1101</t>
  </si>
  <si>
    <t>7.2</t>
  </si>
  <si>
    <t>7.2.1</t>
  </si>
  <si>
    <t>7.2.1.1</t>
  </si>
  <si>
    <t>8</t>
  </si>
  <si>
    <t>8.1</t>
  </si>
  <si>
    <t>8.1.1</t>
  </si>
  <si>
    <t>СРЕДСТВА  МАССОВОЙ  ИНФОРМАЦИИ</t>
  </si>
  <si>
    <t>1202</t>
  </si>
  <si>
    <t>8.1.1.1</t>
  </si>
  <si>
    <t>6.1</t>
  </si>
  <si>
    <t>КОСГУ</t>
  </si>
  <si>
    <t>в отношении зеленых насаждений  внутриквартального озеленения</t>
  </si>
  <si>
    <t>Установка, содержание и ремонт ограждений газонов</t>
  </si>
  <si>
    <t>0401</t>
  </si>
  <si>
    <t>НАЦИОНАЛЬНАЯ ЭКОНОМИКА</t>
  </si>
  <si>
    <t>3</t>
  </si>
  <si>
    <t>4.2</t>
  </si>
  <si>
    <t>4.2.1</t>
  </si>
  <si>
    <t>4.2.2</t>
  </si>
  <si>
    <t>4.2.3</t>
  </si>
  <si>
    <t>4.2.4</t>
  </si>
  <si>
    <t>4.2.5</t>
  </si>
  <si>
    <t>4.2.6</t>
  </si>
  <si>
    <t>7.2.2</t>
  </si>
  <si>
    <t>9</t>
  </si>
  <si>
    <t>9.1</t>
  </si>
  <si>
    <t>9.1.1</t>
  </si>
  <si>
    <t>9.1.2</t>
  </si>
  <si>
    <t>0705</t>
  </si>
  <si>
    <t>5.2</t>
  </si>
  <si>
    <t>5.2.1</t>
  </si>
  <si>
    <t>КУЛЬТУРА, КИНЕМАТОГРАФИЯ</t>
  </si>
  <si>
    <t xml:space="preserve">                                                                                                         </t>
  </si>
  <si>
    <r>
      <t xml:space="preserve">РАСХОДЫ МО МО ВОЛКОВСКОЕ,  </t>
    </r>
    <r>
      <rPr>
        <b/>
        <i/>
        <sz val="9"/>
        <rFont val="Times New Roman"/>
        <family val="1"/>
        <charset val="204"/>
      </rPr>
      <t xml:space="preserve">  </t>
    </r>
    <r>
      <rPr>
        <i/>
        <sz val="9"/>
        <rFont val="Times New Roman"/>
        <family val="1"/>
        <charset val="204"/>
      </rPr>
      <t>в том числе:</t>
    </r>
  </si>
  <si>
    <t>7.2.2.1</t>
  </si>
  <si>
    <t>муниципальных образований Санкт-Петербурга и содержание его органов</t>
  </si>
  <si>
    <t>4.2.1.1</t>
  </si>
  <si>
    <t>4.2.2.1</t>
  </si>
  <si>
    <t>4.2.3.1</t>
  </si>
  <si>
    <t>4.2.4.1</t>
  </si>
  <si>
    <t xml:space="preserve"> и въезды, пешеходные дорожки </t>
  </si>
  <si>
    <t>Текущий ремонт придомовых территорий и дворовых территорий, включая проезды</t>
  </si>
  <si>
    <t>Проведение санитарных рубок, удаление аварийных, больных деревьев и кустарников</t>
  </si>
  <si>
    <t>4.2.5.1</t>
  </si>
  <si>
    <t>4.2.6.1</t>
  </si>
  <si>
    <t xml:space="preserve"> муниципального образования</t>
  </si>
  <si>
    <t>5.2.1.1</t>
  </si>
  <si>
    <t xml:space="preserve"> дорожно-транспортного травматизма на территории муниципального образования </t>
  </si>
  <si>
    <t>правонарушений в Санкт-Петербурге</t>
  </si>
  <si>
    <t xml:space="preserve"> и иных зрелищных мероприятий</t>
  </si>
  <si>
    <t>Расходы на предоставление доплат к пенсии лицам, замещавшим муниципальные</t>
  </si>
  <si>
    <t>9.1.1.1</t>
  </si>
  <si>
    <t>9.1.2.1</t>
  </si>
  <si>
    <t>Код целевой статьи</t>
  </si>
  <si>
    <t xml:space="preserve">Расходы на исполнение государственного полномочия по составлению протоколов </t>
  </si>
  <si>
    <t>Расходы на исполнение государственного полномочия по организации и осуществлению</t>
  </si>
  <si>
    <t>Расходы на исполнение государственного полномочия по выплате денежных средств</t>
  </si>
  <si>
    <t>100</t>
  </si>
  <si>
    <t xml:space="preserve">Социальное обеспечение и иные выплаты населению </t>
  </si>
  <si>
    <t>Иные бюджетные ассигнования</t>
  </si>
  <si>
    <t>800</t>
  </si>
  <si>
    <t>Код группы вида расходов</t>
  </si>
  <si>
    <t xml:space="preserve"> МУНИЦИПАЛЬНЫХ ОБРАЗОВАНИЙ</t>
  </si>
  <si>
    <t xml:space="preserve">Расходы по участию во временном трудоустройстве несовершеннолетних в возрасте </t>
  </si>
  <si>
    <t>от 14 до 18 лет в свободное от учебы время</t>
  </si>
  <si>
    <t>Депутаты, осуществляющие свою деятельность на постоянной основе</t>
  </si>
  <si>
    <t>1.2.3</t>
  </si>
  <si>
    <t>1.2.3.1</t>
  </si>
  <si>
    <t>1.2.3.2</t>
  </si>
  <si>
    <t>1.2.3.3</t>
  </si>
  <si>
    <t>1.4</t>
  </si>
  <si>
    <t>1.4.1</t>
  </si>
  <si>
    <t>1.4.1.1</t>
  </si>
  <si>
    <t>Резервный фонд местной администрации</t>
  </si>
  <si>
    <t>Компенсация депутатам, осуществляющим свои полномочия на непостоянной основе</t>
  </si>
  <si>
    <t>Расходы на благоустройство</t>
  </si>
  <si>
    <t>Расходы на выплаты персоналу в целях обеспечения выполнения функций государственными (муниципальными)</t>
  </si>
  <si>
    <t>органами, казенными учреждениями, органами управления государственными внебюджетными фондами</t>
  </si>
  <si>
    <t>ПРОФЕССИОНАЛЬНАЯ ПОДГОТОВКА, ПЕРЕПОДГОТОВКА И ПОВЫШЕНИЕ КВАЛИФИКАЦИИ</t>
  </si>
  <si>
    <t>Расходы на подготовку, переподготовку и повышение квалификации выборных должностных лиц</t>
  </si>
  <si>
    <t xml:space="preserve">местного самоуправления, депутатов представительного органа местного самоуправления, </t>
  </si>
  <si>
    <t>а также муниципальных служащих и работников муниципальных учреждений</t>
  </si>
  <si>
    <t>6.1.2</t>
  </si>
  <si>
    <t>6.1.2.1</t>
  </si>
  <si>
    <t>Организация и проведение мероприятий по сохранению и развитию местных традиций и обрядов</t>
  </si>
  <si>
    <t xml:space="preserve"> к решению Муниципального Совета</t>
  </si>
  <si>
    <t>Создание зон отдыха, в том числе обустройство, содержание и уборка территорий детских площадок</t>
  </si>
  <si>
    <t>исполнительных органов власти</t>
  </si>
  <si>
    <t>0020000010</t>
  </si>
  <si>
    <t>0020000020</t>
  </si>
  <si>
    <t>0020000021</t>
  </si>
  <si>
    <t>0020000022</t>
  </si>
  <si>
    <t>0020000023</t>
  </si>
  <si>
    <t>0020000031</t>
  </si>
  <si>
    <t>0020000032</t>
  </si>
  <si>
    <t>0700000060</t>
  </si>
  <si>
    <t>2190000090</t>
  </si>
  <si>
    <t>5100000120</t>
  </si>
  <si>
    <t>6000000000</t>
  </si>
  <si>
    <t>6000000131</t>
  </si>
  <si>
    <t>6000000132</t>
  </si>
  <si>
    <t>6000000141</t>
  </si>
  <si>
    <t>6000000151</t>
  </si>
  <si>
    <t>6000000152</t>
  </si>
  <si>
    <t>6000000161</t>
  </si>
  <si>
    <t>4280000180</t>
  </si>
  <si>
    <t>4310000191</t>
  </si>
  <si>
    <t>4310000192</t>
  </si>
  <si>
    <t>7950000490</t>
  </si>
  <si>
    <t>7950000510</t>
  </si>
  <si>
    <t>7950000520</t>
  </si>
  <si>
    <t>7950000530</t>
  </si>
  <si>
    <t>7950000540</t>
  </si>
  <si>
    <t>4500000200</t>
  </si>
  <si>
    <t>4500000210</t>
  </si>
  <si>
    <t>5050000230</t>
  </si>
  <si>
    <t>5120000240</t>
  </si>
  <si>
    <t>4570000251</t>
  </si>
  <si>
    <t>4570000252</t>
  </si>
  <si>
    <t>РОССИЙСКОЙ ФЕДЕРАЦИИ И МУНИЦИПАЛЬНОГО ОБРАЗОВАНИЯ</t>
  </si>
  <si>
    <t>л.2</t>
  </si>
  <si>
    <t>00200G0850</t>
  </si>
  <si>
    <t>51100G0860</t>
  </si>
  <si>
    <t>51100G0870</t>
  </si>
  <si>
    <t>09200G0100</t>
  </si>
  <si>
    <t>на укрепление межнационального и межконфессионального согласия, сохранение и развитие языков</t>
  </si>
  <si>
    <t>7950000550</t>
  </si>
  <si>
    <t xml:space="preserve">воздействия окружающего табачного дыма и последствий курения табака </t>
  </si>
  <si>
    <t xml:space="preserve"> должности и должности муниципальной службы</t>
  </si>
  <si>
    <t>Утверждено на 2018 год (тыс.руб.)</t>
  </si>
  <si>
    <t>1.3</t>
  </si>
  <si>
    <t>1.3.2</t>
  </si>
  <si>
    <t>1.3.2.1</t>
  </si>
  <si>
    <t>1.3.2.2</t>
  </si>
  <si>
    <t>1.3.2.3</t>
  </si>
  <si>
    <t>1.3.3</t>
  </si>
  <si>
    <t>1.3.3.1</t>
  </si>
  <si>
    <t>1.3.4</t>
  </si>
  <si>
    <t>1.3.4.1</t>
  </si>
  <si>
    <t>1.3.4.2</t>
  </si>
  <si>
    <t>МОЛОДЕЖНАЯ ПОЛИТИКА</t>
  </si>
  <si>
    <t>Утверждено на 20187 год (тыс.руб.)</t>
  </si>
  <si>
    <t>5.3</t>
  </si>
  <si>
    <t>09</t>
  </si>
  <si>
    <t>5.3.1</t>
  </si>
  <si>
    <t>0709</t>
  </si>
  <si>
    <t>5.3.2</t>
  </si>
  <si>
    <t>5.3.2.1</t>
  </si>
  <si>
    <t>5.3.3</t>
  </si>
  <si>
    <t>5.3.1.1</t>
  </si>
  <si>
    <t>5.3.3.1</t>
  </si>
  <si>
    <t>5.3.4</t>
  </si>
  <si>
    <t>5.3.4.1</t>
  </si>
  <si>
    <t>5.3.5</t>
  </si>
  <si>
    <t>5.3.5.1</t>
  </si>
  <si>
    <t>5.3.6</t>
  </si>
  <si>
    <t>5.3.6.1</t>
  </si>
  <si>
    <t>5.3.7</t>
  </si>
  <si>
    <t>Закупка товаров, работ и услуг для государственных (муниципальных) нужд</t>
  </si>
  <si>
    <t>и экстремизма, а также минимизации и (или) ликвидации последствий проявления</t>
  </si>
  <si>
    <t xml:space="preserve">  на территории муниципального образования </t>
  </si>
  <si>
    <t>ДРУГИЕ ВОПРОСЫ В ОБЛАСТИ ОБРАЗОВАНИЯ</t>
  </si>
  <si>
    <t xml:space="preserve">Уплата членских взносов на осуществление деятельности  Совета </t>
  </si>
  <si>
    <t xml:space="preserve">ФУНКЦИОНИРОВАНИЕ ПРАВИТЕЛЬСТВА РОССИЙСКОЙ ФЕДЕРАЦИИ, ВЫСШИХ </t>
  </si>
  <si>
    <t>ИСПОЛНИТЕЛЬНЫХ ОРГАНОВ ГОСУДАРСТВЕННОЙ ВЛАСТИ СУБЪЕКТОВ</t>
  </si>
  <si>
    <t xml:space="preserve"> РОССИЙСКОЙ ФЕДЕРАЦИИ,  МЕСТНЫХ АДМИНИСТРАЦИЙ</t>
  </si>
  <si>
    <t xml:space="preserve">Проведение подготовки и обучения неработающего населения способам защиты и действиям в </t>
  </si>
  <si>
    <t>ведении военных действий или вследствие этих действий</t>
  </si>
  <si>
    <t>1001</t>
  </si>
  <si>
    <t>ПЕНСИОННОЕ ОБЕСПЕЧЕНИЕ</t>
  </si>
  <si>
    <t>ОБЩЕЭКОНОМИЧЕСКИЕ ВОПРОСЫ</t>
  </si>
  <si>
    <t>ЗАЩИТА НАСЕЛЕНИЯ И ТЕРРИТОРИИ ОТ ЧРЕЗВЫЧАЙНЫХ СИТУАЦИЙ ПРИРОДНОГО</t>
  </si>
  <si>
    <t xml:space="preserve"> 11</t>
  </si>
  <si>
    <t xml:space="preserve">  03   </t>
  </si>
  <si>
    <t xml:space="preserve"> 04</t>
  </si>
  <si>
    <t xml:space="preserve"> 02</t>
  </si>
  <si>
    <t>02</t>
  </si>
  <si>
    <t xml:space="preserve"> 01  </t>
  </si>
  <si>
    <t xml:space="preserve"> 03</t>
  </si>
  <si>
    <t xml:space="preserve"> 01</t>
  </si>
  <si>
    <t>01</t>
  </si>
  <si>
    <t xml:space="preserve"> 04  </t>
  </si>
  <si>
    <t>03</t>
  </si>
  <si>
    <t xml:space="preserve">   05   </t>
  </si>
  <si>
    <t xml:space="preserve"> 05</t>
  </si>
  <si>
    <t xml:space="preserve">   07   </t>
  </si>
  <si>
    <t xml:space="preserve">  07</t>
  </si>
  <si>
    <t xml:space="preserve"> 08  </t>
  </si>
  <si>
    <t xml:space="preserve">   10    </t>
  </si>
  <si>
    <t xml:space="preserve">   11   </t>
  </si>
  <si>
    <t xml:space="preserve">   12    </t>
  </si>
  <si>
    <t>1.5</t>
  </si>
  <si>
    <t>ДРУГИЕ ОБЩЕГОСУДАРСТВЕННЫЕ ВОПРОСЫ</t>
  </si>
  <si>
    <t>0113</t>
  </si>
  <si>
    <t>0920000071</t>
  </si>
  <si>
    <t>13</t>
  </si>
  <si>
    <t>1.5.1</t>
  </si>
  <si>
    <t>Формирование архивных фондов органов местного самоуправления</t>
  </si>
  <si>
    <t>1.5.1.1</t>
  </si>
  <si>
    <t>1.5.2</t>
  </si>
  <si>
    <t>Формирование и размещение муниципального заказа</t>
  </si>
  <si>
    <t>0920000072</t>
  </si>
  <si>
    <t>1.5.2.1</t>
  </si>
  <si>
    <t>1.5.3</t>
  </si>
  <si>
    <t>по инициативе органов местного самоуправления</t>
  </si>
  <si>
    <t>0920000073</t>
  </si>
  <si>
    <t>1.5.3.1</t>
  </si>
  <si>
    <t>1.5.4</t>
  </si>
  <si>
    <t>09200000440</t>
  </si>
  <si>
    <t>1.5.4.1</t>
  </si>
  <si>
    <t>Уборка территорий, тупиков и проездов, не включенных в адресные программы</t>
  </si>
  <si>
    <t>Озеленение территорий зеленых насаждений внутриквартального озеленения</t>
  </si>
  <si>
    <t xml:space="preserve">Опубликование официальной информации о социально-экономическом и </t>
  </si>
  <si>
    <t>культурном развитии муниципального образования</t>
  </si>
  <si>
    <t>Организация и проведение местных и участие в организации и проведении городских праздничных</t>
  </si>
  <si>
    <t>4.1.1.1</t>
  </si>
  <si>
    <t>ОРГАНОВ ГОСУДАРСТВЕННОЙ ВЛАСТИ И ПРЕДСТАВИТЕЛЬНЫХ ОРГАНОВ</t>
  </si>
  <si>
    <t xml:space="preserve">Обеспечение проведения конференций граждан (собраний делегатов), опросов граждан </t>
  </si>
  <si>
    <t>И ТЕХНОГЕННОГО ХАРАКТЕРА, ГРАЖДАНСКАЯ ОБОРОНА</t>
  </si>
  <si>
    <t>чрезвычайных ситуациях, а также способам защиты от опасностей, возникающих при</t>
  </si>
  <si>
    <t>Проведение работ по военно-патриотическому воспитанию граждан</t>
  </si>
  <si>
    <t>Организация и проведение досуговых мероприятий для жителей</t>
  </si>
  <si>
    <t xml:space="preserve"> муниципального образования </t>
  </si>
  <si>
    <t>Целевая программа по участию в реализации мер по профилактике</t>
  </si>
  <si>
    <t>Целевая программа по участию в деятельности по профилактике</t>
  </si>
  <si>
    <t>Целевая програма по участию в профилактике терроризма</t>
  </si>
  <si>
    <t xml:space="preserve">Целевая программа по участию в установленном порядке в </t>
  </si>
  <si>
    <t>мероприятиях по профилактике незаконного потребления наркотических средств, наркомании</t>
  </si>
  <si>
    <t xml:space="preserve"> на территории муниципального образования</t>
  </si>
  <si>
    <t xml:space="preserve">Целевая программа по участию в реализации мер по охране здоровья граждан от </t>
  </si>
  <si>
    <t>на территории муниципального образования</t>
  </si>
  <si>
    <t>Целевая программа по созданию условий для реализации мер, направленных</t>
  </si>
  <si>
    <t>и культуры народов РФ, проживающих на территории муниципального образования</t>
  </si>
  <si>
    <t>Обеспечение условий для развития на территории муниципального</t>
  </si>
  <si>
    <t>образования массовой физической культуры и массового спорта</t>
  </si>
  <si>
    <t>об административных правонарушениях за счет субвенций из бюджета Санкт-Петербурга</t>
  </si>
  <si>
    <t>деятельности по опеке и попечительству за счет субвенций из бюджета Санкт-Петербурга</t>
  </si>
  <si>
    <t>Расходы на исполнение государственных полномочий по выплате денежных средств на содержание</t>
  </si>
  <si>
    <t xml:space="preserve"> ребенка в семье опекуна и приемной семье за счет субвенций из бюджета Санкт-Петербурга</t>
  </si>
  <si>
    <t>на вознаграждение приемным родителям за счет субвенций из бюджета Санкт-Петербурга</t>
  </si>
  <si>
    <t>Код раздела, подраздела</t>
  </si>
  <si>
    <t>1.3.1.1</t>
  </si>
  <si>
    <t>Опубликование муниципальных правовых актов, иной информации</t>
  </si>
  <si>
    <t>5.3.7.1</t>
  </si>
  <si>
    <t>Приложение 1</t>
  </si>
  <si>
    <t>РАСПРЕДЕЛЕНИЕ БЮДЖЕТНЫХ АССИГНОВАНИЙ В МЕСТНОМ БЮДЖЕТЕ</t>
  </si>
  <si>
    <t>МУНИЦИПАЛЬНЫЙ ОКРУГ ВОЛКОВСКОЕ</t>
  </si>
  <si>
    <t xml:space="preserve"> ВНУТРИГОРОДСКОГО МУНИЦИПАЛЬНОГО ОБРАЗОВАНИЯ САНКТ-ПЕТЕРБУРГА</t>
  </si>
  <si>
    <t>ПО РАЗДЕЛАМ, ПОДРАЗДЕЛАМ, ЦЕЛЕВЫМ СТАТЬЯМ, ГРУППАМ (ГРУППАМ И ПОДГРУППАМ) ВИДОВ РАСХОДОВ</t>
  </si>
  <si>
    <t>КЛАССИФИКАЦИИ РАСХОДОВ МЕСТНОГО БЮДЖЕТА НА 2018 ГОД</t>
  </si>
  <si>
    <t>внутригородского муниципального образования</t>
  </si>
  <si>
    <t>Санкт-Петербурга</t>
  </si>
  <si>
    <t>муниципальный округ Волковское</t>
  </si>
  <si>
    <t>Приложение 3</t>
  </si>
  <si>
    <t>(ред. от 27.02.2018 №05).</t>
  </si>
  <si>
    <t xml:space="preserve"> от 09.11.2017 №30</t>
  </si>
  <si>
    <t xml:space="preserve"> от 20.09.2018 №22.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</si>
</sst>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30">
    <font>
      <sz val="10"/>
      <name val="Arial Cyr"/>
      <charset val="204"/>
    </font>
    <font>
      <sz val="8"/>
      <name val="Times New Roman Cyr"/>
      <family val="1"/>
      <charset val="204"/>
    </font>
    <font>
      <sz val="10"/>
      <name val="Times New Roman Cyr"/>
      <family val="1"/>
      <charset val="204"/>
    </font>
    <font>
      <b/>
      <sz val="10"/>
      <name val="Times New Roman Cyr"/>
      <family val="1"/>
      <charset val="204"/>
    </font>
    <font>
      <b/>
      <sz val="10"/>
      <name val="Arial Cyr"/>
      <charset val="204"/>
    </font>
    <font>
      <sz val="8"/>
      <name val="Arial Cyr"/>
      <charset val="204"/>
    </font>
    <font>
      <sz val="10"/>
      <name val="Arial Cyr"/>
      <charset val="204"/>
    </font>
    <font>
      <b/>
      <sz val="8"/>
      <name val="Arial Cyr"/>
      <family val="2"/>
      <charset val="204"/>
    </font>
    <font>
      <b/>
      <sz val="8"/>
      <name val="Times New Roman Cyr"/>
      <family val="1"/>
      <charset val="204"/>
    </font>
    <font>
      <b/>
      <sz val="11"/>
      <name val="Times New Roman Cyr"/>
      <family val="1"/>
      <charset val="204"/>
    </font>
    <font>
      <b/>
      <sz val="10"/>
      <name val="Arial Cyr"/>
      <family val="2"/>
      <charset val="204"/>
    </font>
    <font>
      <b/>
      <sz val="9"/>
      <name val="Times New Roman Cyr"/>
      <family val="1"/>
      <charset val="204"/>
    </font>
    <font>
      <sz val="9"/>
      <name val="Times New Roman Cyr"/>
      <family val="1"/>
      <charset val="204"/>
    </font>
    <font>
      <b/>
      <sz val="9"/>
      <name val="Arial Cyr"/>
      <family val="2"/>
      <charset val="204"/>
    </font>
    <font>
      <sz val="9"/>
      <name val="Arial Cyr"/>
      <family val="2"/>
      <charset val="204"/>
    </font>
    <font>
      <sz val="9"/>
      <color indexed="8"/>
      <name val="Times New Roman Cyr"/>
      <family val="1"/>
      <charset val="204"/>
    </font>
    <font>
      <b/>
      <sz val="9"/>
      <color indexed="8"/>
      <name val="Times New Roman Cyr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9"/>
      <name val="Times New Roman"/>
      <family val="1"/>
      <charset val="204"/>
    </font>
    <font>
      <b/>
      <i/>
      <sz val="9"/>
      <name val="Times New Roman"/>
      <family val="1"/>
      <charset val="204"/>
    </font>
    <font>
      <i/>
      <sz val="8"/>
      <name val="StempelGaramond Roman"/>
      <family val="1"/>
    </font>
    <font>
      <i/>
      <sz val="8"/>
      <name val="Times New Roman"/>
      <family val="1"/>
      <charset val="204"/>
    </font>
    <font>
      <i/>
      <sz val="8"/>
      <name val="Arial Cyr"/>
      <charset val="204"/>
    </font>
    <font>
      <sz val="7"/>
      <name val="StempelGaramond Roman"/>
      <family val="1"/>
    </font>
    <font>
      <sz val="7"/>
      <name val="Arial Cyr"/>
      <charset val="204"/>
    </font>
    <font>
      <sz val="7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2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4" fillId="0" borderId="0" xfId="0" applyFont="1"/>
    <xf numFmtId="1" fontId="2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0" fontId="4" fillId="0" borderId="0" xfId="0" applyFont="1" applyAlignment="1">
      <alignment horizontal="left"/>
    </xf>
    <xf numFmtId="1" fontId="6" fillId="0" borderId="0" xfId="0" applyNumberFormat="1" applyFont="1" applyAlignment="1">
      <alignment horizontal="center"/>
    </xf>
    <xf numFmtId="0" fontId="11" fillId="0" borderId="0" xfId="0" applyFont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Border="1"/>
    <xf numFmtId="0" fontId="8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1" fontId="12" fillId="0" borderId="0" xfId="0" applyNumberFormat="1" applyFont="1" applyBorder="1" applyAlignment="1">
      <alignment horizontal="center"/>
    </xf>
    <xf numFmtId="0" fontId="12" fillId="0" borderId="0" xfId="0" applyFont="1" applyBorder="1"/>
    <xf numFmtId="0" fontId="2" fillId="0" borderId="0" xfId="0" applyFont="1" applyBorder="1"/>
    <xf numFmtId="0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15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0" fontId="3" fillId="0" borderId="0" xfId="0" applyFont="1" applyBorder="1"/>
    <xf numFmtId="0" fontId="1" fillId="0" borderId="0" xfId="0" applyFont="1" applyBorder="1" applyAlignment="1">
      <alignment horizontal="center"/>
    </xf>
    <xf numFmtId="0" fontId="0" fillId="0" borderId="0" xfId="0" applyBorder="1"/>
    <xf numFmtId="0" fontId="9" fillId="0" borderId="0" xfId="0" applyFont="1" applyBorder="1"/>
    <xf numFmtId="0" fontId="0" fillId="0" borderId="0" xfId="0" applyBorder="1" applyAlignment="1">
      <alignment horizontal="center"/>
    </xf>
    <xf numFmtId="0" fontId="4" fillId="0" borderId="0" xfId="0" applyFont="1" applyBorder="1"/>
    <xf numFmtId="0" fontId="4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2" fontId="11" fillId="0" borderId="0" xfId="0" applyNumberFormat="1" applyFont="1" applyBorder="1" applyAlignment="1">
      <alignment horizontal="right"/>
    </xf>
    <xf numFmtId="0" fontId="9" fillId="0" borderId="0" xfId="0" applyFont="1" applyBorder="1" applyAlignment="1">
      <alignment horizontal="center"/>
    </xf>
    <xf numFmtId="0" fontId="14" fillId="0" borderId="0" xfId="0" applyFont="1" applyBorder="1" applyAlignment="1"/>
    <xf numFmtId="1" fontId="9" fillId="0" borderId="0" xfId="0" applyNumberFormat="1" applyFont="1" applyBorder="1" applyAlignment="1">
      <alignment horizontal="center"/>
    </xf>
    <xf numFmtId="2" fontId="13" fillId="0" borderId="0" xfId="0" applyNumberFormat="1" applyFont="1" applyBorder="1" applyAlignment="1">
      <alignment horizontal="right"/>
    </xf>
    <xf numFmtId="1" fontId="13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4" fontId="13" fillId="0" borderId="0" xfId="0" applyNumberFormat="1" applyFont="1" applyBorder="1" applyAlignment="1">
      <alignment horizontal="right"/>
    </xf>
    <xf numFmtId="4" fontId="14" fillId="0" borderId="0" xfId="0" applyNumberFormat="1" applyFont="1" applyBorder="1" applyAlignment="1">
      <alignment horizontal="right"/>
    </xf>
    <xf numFmtId="0" fontId="7" fillId="0" borderId="0" xfId="0" applyFont="1" applyBorder="1"/>
    <xf numFmtId="1" fontId="17" fillId="0" borderId="0" xfId="0" applyNumberFormat="1" applyFont="1" applyBorder="1" applyAlignment="1">
      <alignment horizontal="center"/>
    </xf>
    <xf numFmtId="0" fontId="18" fillId="0" borderId="0" xfId="0" applyFont="1" applyBorder="1" applyAlignment="1"/>
    <xf numFmtId="0" fontId="18" fillId="0" borderId="0" xfId="0" applyFont="1" applyAlignment="1">
      <alignment horizontal="left"/>
    </xf>
    <xf numFmtId="0" fontId="20" fillId="0" borderId="0" xfId="0" applyFont="1" applyBorder="1" applyAlignment="1">
      <alignment horizontal="center"/>
    </xf>
    <xf numFmtId="49" fontId="19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0" xfId="0" applyFont="1" applyAlignment="1">
      <alignment horizontal="right"/>
    </xf>
    <xf numFmtId="0" fontId="18" fillId="0" borderId="0" xfId="0" applyFont="1" applyBorder="1"/>
    <xf numFmtId="1" fontId="19" fillId="0" borderId="0" xfId="0" applyNumberFormat="1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17" fillId="0" borderId="0" xfId="0" applyFont="1" applyBorder="1" applyAlignment="1"/>
    <xf numFmtId="0" fontId="17" fillId="0" borderId="0" xfId="0" applyFont="1" applyAlignment="1">
      <alignment horizontal="center"/>
    </xf>
    <xf numFmtId="3" fontId="20" fillId="0" borderId="0" xfId="0" applyNumberFormat="1" applyFont="1" applyBorder="1" applyAlignment="1">
      <alignment horizontal="center"/>
    </xf>
    <xf numFmtId="3" fontId="17" fillId="0" borderId="0" xfId="0" applyNumberFormat="1" applyFont="1" applyBorder="1" applyAlignment="1">
      <alignment horizontal="center"/>
    </xf>
    <xf numFmtId="1" fontId="20" fillId="0" borderId="0" xfId="0" applyNumberFormat="1" applyFont="1" applyBorder="1" applyAlignment="1">
      <alignment horizontal="center"/>
    </xf>
    <xf numFmtId="1" fontId="19" fillId="0" borderId="0" xfId="0" applyNumberFormat="1" applyFont="1" applyAlignment="1">
      <alignment horizontal="center"/>
    </xf>
    <xf numFmtId="0" fontId="19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/>
    <xf numFmtId="165" fontId="19" fillId="0" borderId="1" xfId="0" applyNumberFormat="1" applyFont="1" applyBorder="1" applyAlignment="1">
      <alignment horizontal="center"/>
    </xf>
    <xf numFmtId="0" fontId="19" fillId="0" borderId="0" xfId="0" applyFont="1" applyBorder="1" applyAlignment="1">
      <alignment horizontal="left"/>
    </xf>
    <xf numFmtId="0" fontId="18" fillId="0" borderId="0" xfId="0" applyNumberFormat="1" applyFont="1" applyBorder="1" applyAlignment="1">
      <alignment horizontal="center"/>
    </xf>
    <xf numFmtId="1" fontId="18" fillId="0" borderId="1" xfId="0" applyNumberFormat="1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18" fillId="0" borderId="1" xfId="0" applyFont="1" applyBorder="1"/>
    <xf numFmtId="0" fontId="19" fillId="0" borderId="1" xfId="0" applyFont="1" applyBorder="1"/>
    <xf numFmtId="49" fontId="18" fillId="0" borderId="1" xfId="0" applyNumberFormat="1" applyFont="1" applyBorder="1" applyAlignment="1">
      <alignment horizontal="center"/>
    </xf>
    <xf numFmtId="165" fontId="18" fillId="0" borderId="1" xfId="0" applyNumberFormat="1" applyFont="1" applyBorder="1" applyAlignment="1">
      <alignment horizontal="center"/>
    </xf>
    <xf numFmtId="49" fontId="19" fillId="0" borderId="1" xfId="0" applyNumberFormat="1" applyFont="1" applyBorder="1" applyAlignment="1">
      <alignment horizontal="center"/>
    </xf>
    <xf numFmtId="0" fontId="19" fillId="0" borderId="1" xfId="0" applyFont="1" applyBorder="1" applyAlignment="1">
      <alignment horizontal="left"/>
    </xf>
    <xf numFmtId="0" fontId="19" fillId="0" borderId="1" xfId="0" applyFont="1" applyBorder="1" applyAlignment="1">
      <alignment horizontal="center"/>
    </xf>
    <xf numFmtId="49" fontId="19" fillId="0" borderId="1" xfId="0" applyNumberFormat="1" applyFont="1" applyBorder="1" applyAlignment="1">
      <alignment horizontal="center" vertical="top" wrapText="1"/>
    </xf>
    <xf numFmtId="0" fontId="19" fillId="0" borderId="1" xfId="0" applyFont="1" applyBorder="1" applyAlignment="1">
      <alignment horizontal="center" vertical="top" wrapText="1"/>
    </xf>
    <xf numFmtId="164" fontId="19" fillId="0" borderId="1" xfId="0" applyNumberFormat="1" applyFont="1" applyBorder="1" applyAlignment="1">
      <alignment horizontal="center" vertical="top" wrapText="1"/>
    </xf>
    <xf numFmtId="0" fontId="22" fillId="0" borderId="1" xfId="0" applyFont="1" applyBorder="1" applyAlignment="1">
      <alignment horizontal="center"/>
    </xf>
    <xf numFmtId="49" fontId="18" fillId="0" borderId="1" xfId="0" applyNumberFormat="1" applyFont="1" applyBorder="1" applyAlignment="1">
      <alignment horizontal="center" vertical="top"/>
    </xf>
    <xf numFmtId="49" fontId="18" fillId="0" borderId="1" xfId="0" applyNumberFormat="1" applyFont="1" applyBorder="1"/>
    <xf numFmtId="0" fontId="18" fillId="0" borderId="2" xfId="0" applyFont="1" applyBorder="1" applyAlignment="1">
      <alignment horizontal="center" wrapText="1"/>
    </xf>
    <xf numFmtId="0" fontId="18" fillId="0" borderId="2" xfId="0" applyFont="1" applyBorder="1" applyAlignment="1">
      <alignment horizontal="center"/>
    </xf>
    <xf numFmtId="2" fontId="19" fillId="0" borderId="2" xfId="0" applyNumberFormat="1" applyFont="1" applyBorder="1" applyAlignment="1">
      <alignment horizontal="center"/>
    </xf>
    <xf numFmtId="49" fontId="18" fillId="0" borderId="3" xfId="0" applyNumberFormat="1" applyFont="1" applyBorder="1" applyAlignment="1">
      <alignment horizontal="center"/>
    </xf>
    <xf numFmtId="49" fontId="19" fillId="0" borderId="3" xfId="0" applyNumberFormat="1" applyFont="1" applyBorder="1" applyAlignment="1">
      <alignment horizontal="center"/>
    </xf>
    <xf numFmtId="49" fontId="19" fillId="0" borderId="4" xfId="0" applyNumberFormat="1" applyFont="1" applyBorder="1" applyAlignment="1">
      <alignment horizontal="center"/>
    </xf>
    <xf numFmtId="0" fontId="19" fillId="0" borderId="2" xfId="0" applyFont="1" applyBorder="1" applyAlignment="1">
      <alignment horizontal="left"/>
    </xf>
    <xf numFmtId="0" fontId="19" fillId="0" borderId="3" xfId="0" applyFont="1" applyBorder="1" applyAlignment="1">
      <alignment horizontal="left"/>
    </xf>
    <xf numFmtId="0" fontId="18" fillId="0" borderId="3" xfId="0" applyFont="1" applyBorder="1" applyAlignment="1">
      <alignment horizontal="center"/>
    </xf>
    <xf numFmtId="49" fontId="19" fillId="0" borderId="2" xfId="0" applyNumberFormat="1" applyFont="1" applyBorder="1" applyAlignment="1">
      <alignment horizontal="center"/>
    </xf>
    <xf numFmtId="165" fontId="19" fillId="0" borderId="2" xfId="0" applyNumberFormat="1" applyFont="1" applyBorder="1" applyAlignment="1">
      <alignment horizontal="center"/>
    </xf>
    <xf numFmtId="165" fontId="18" fillId="0" borderId="3" xfId="0" applyNumberFormat="1" applyFont="1" applyBorder="1" applyAlignment="1">
      <alignment horizontal="center"/>
    </xf>
    <xf numFmtId="165" fontId="19" fillId="0" borderId="3" xfId="0" applyNumberFormat="1" applyFont="1" applyBorder="1" applyAlignment="1">
      <alignment horizontal="center"/>
    </xf>
    <xf numFmtId="49" fontId="18" fillId="0" borderId="2" xfId="0" applyNumberFormat="1" applyFont="1" applyBorder="1" applyAlignment="1">
      <alignment horizontal="center"/>
    </xf>
    <xf numFmtId="0" fontId="18" fillId="0" borderId="4" xfId="0" applyFont="1" applyBorder="1" applyAlignment="1">
      <alignment horizontal="center"/>
    </xf>
    <xf numFmtId="165" fontId="18" fillId="0" borderId="2" xfId="0" applyNumberFormat="1" applyFont="1" applyBorder="1" applyAlignment="1">
      <alignment horizontal="center"/>
    </xf>
    <xf numFmtId="165" fontId="18" fillId="0" borderId="4" xfId="0" applyNumberFormat="1" applyFont="1" applyBorder="1" applyAlignment="1">
      <alignment horizontal="center"/>
    </xf>
    <xf numFmtId="49" fontId="18" fillId="0" borderId="4" xfId="0" applyNumberFormat="1" applyFont="1" applyBorder="1" applyAlignment="1">
      <alignment horizontal="center"/>
    </xf>
    <xf numFmtId="0" fontId="18" fillId="0" borderId="4" xfId="0" applyFont="1" applyBorder="1" applyAlignment="1">
      <alignment horizontal="center" wrapText="1"/>
    </xf>
    <xf numFmtId="0" fontId="18" fillId="0" borderId="4" xfId="0" applyFont="1" applyBorder="1" applyAlignment="1">
      <alignment horizontal="center" vertical="top" wrapText="1"/>
    </xf>
    <xf numFmtId="0" fontId="18" fillId="0" borderId="4" xfId="0" applyFont="1" applyBorder="1" applyAlignment="1">
      <alignment vertical="top" wrapText="1"/>
    </xf>
    <xf numFmtId="0" fontId="18" fillId="0" borderId="4" xfId="0" applyFont="1" applyBorder="1"/>
    <xf numFmtId="1" fontId="19" fillId="0" borderId="4" xfId="0" applyNumberFormat="1" applyFont="1" applyBorder="1" applyAlignment="1">
      <alignment horizontal="center"/>
    </xf>
    <xf numFmtId="0" fontId="19" fillId="0" borderId="2" xfId="0" applyNumberFormat="1" applyFont="1" applyBorder="1" applyAlignment="1">
      <alignment horizontal="center"/>
    </xf>
    <xf numFmtId="0" fontId="18" fillId="0" borderId="4" xfId="0" applyNumberFormat="1" applyFont="1" applyBorder="1" applyAlignment="1">
      <alignment horizontal="center"/>
    </xf>
    <xf numFmtId="164" fontId="18" fillId="0" borderId="2" xfId="0" applyNumberFormat="1" applyFont="1" applyBorder="1" applyAlignment="1">
      <alignment horizontal="center"/>
    </xf>
    <xf numFmtId="164" fontId="18" fillId="0" borderId="4" xfId="0" applyNumberFormat="1" applyFont="1" applyBorder="1" applyAlignment="1">
      <alignment horizontal="center"/>
    </xf>
    <xf numFmtId="49" fontId="19" fillId="0" borderId="2" xfId="0" applyNumberFormat="1" applyFont="1" applyBorder="1" applyAlignment="1">
      <alignment horizontal="center" vertical="top"/>
    </xf>
    <xf numFmtId="49" fontId="18" fillId="0" borderId="2" xfId="0" applyNumberFormat="1" applyFont="1" applyBorder="1" applyAlignment="1">
      <alignment horizontal="center" vertical="top" wrapText="1"/>
    </xf>
    <xf numFmtId="165" fontId="18" fillId="0" borderId="2" xfId="0" applyNumberFormat="1" applyFont="1" applyBorder="1" applyAlignment="1">
      <alignment horizontal="center" vertical="top" wrapText="1"/>
    </xf>
    <xf numFmtId="49" fontId="18" fillId="0" borderId="2" xfId="0" applyNumberFormat="1" applyFont="1" applyBorder="1" applyAlignment="1">
      <alignment horizontal="center" vertical="top"/>
    </xf>
    <xf numFmtId="165" fontId="18" fillId="0" borderId="2" xfId="0" applyNumberFormat="1" applyFont="1" applyBorder="1" applyAlignment="1">
      <alignment horizontal="center" vertical="top"/>
    </xf>
    <xf numFmtId="0" fontId="18" fillId="0" borderId="2" xfId="0" applyFont="1" applyBorder="1" applyAlignment="1">
      <alignment horizontal="center" vertical="top" wrapText="1"/>
    </xf>
    <xf numFmtId="0" fontId="0" fillId="0" borderId="0" xfId="0" applyFont="1" applyBorder="1"/>
    <xf numFmtId="0" fontId="0" fillId="0" borderId="0" xfId="0" applyFont="1"/>
    <xf numFmtId="0" fontId="18" fillId="0" borderId="0" xfId="0" applyFont="1" applyBorder="1" applyAlignment="1">
      <alignment horizontal="right"/>
    </xf>
    <xf numFmtId="0" fontId="0" fillId="0" borderId="0" xfId="0" applyAlignment="1"/>
    <xf numFmtId="0" fontId="18" fillId="0" borderId="1" xfId="0" applyFont="1" applyBorder="1" applyAlignment="1">
      <alignment horizontal="center" vertical="center"/>
    </xf>
    <xf numFmtId="49" fontId="19" fillId="0" borderId="5" xfId="0" applyNumberFormat="1" applyFont="1" applyBorder="1" applyAlignment="1">
      <alignment horizontal="center"/>
    </xf>
    <xf numFmtId="0" fontId="19" fillId="0" borderId="5" xfId="0" applyFont="1" applyBorder="1" applyAlignment="1">
      <alignment horizontal="left"/>
    </xf>
    <xf numFmtId="165" fontId="18" fillId="0" borderId="5" xfId="0" applyNumberFormat="1" applyFont="1" applyBorder="1" applyAlignment="1">
      <alignment horizontal="right"/>
    </xf>
    <xf numFmtId="0" fontId="19" fillId="0" borderId="4" xfId="0" applyFont="1" applyBorder="1" applyAlignment="1">
      <alignment horizontal="left"/>
    </xf>
    <xf numFmtId="0" fontId="18" fillId="0" borderId="6" xfId="0" applyFont="1" applyBorder="1" applyAlignment="1">
      <alignment horizontal="center" vertical="top"/>
    </xf>
    <xf numFmtId="0" fontId="18" fillId="0" borderId="5" xfId="0" applyFont="1" applyBorder="1" applyAlignment="1">
      <alignment horizontal="center" vertical="top"/>
    </xf>
    <xf numFmtId="49" fontId="18" fillId="0" borderId="7" xfId="0" applyNumberFormat="1" applyFont="1" applyBorder="1" applyAlignment="1">
      <alignment horizontal="center"/>
    </xf>
    <xf numFmtId="49" fontId="18" fillId="0" borderId="8" xfId="0" applyNumberFormat="1" applyFont="1" applyBorder="1" applyAlignment="1">
      <alignment horizontal="center"/>
    </xf>
    <xf numFmtId="49" fontId="18" fillId="0" borderId="9" xfId="0" applyNumberFormat="1" applyFont="1" applyBorder="1" applyAlignment="1">
      <alignment horizontal="center"/>
    </xf>
    <xf numFmtId="165" fontId="19" fillId="0" borderId="4" xfId="0" applyNumberFormat="1" applyFont="1" applyBorder="1" applyAlignment="1">
      <alignment horizontal="center"/>
    </xf>
    <xf numFmtId="49" fontId="18" fillId="0" borderId="10" xfId="0" applyNumberFormat="1" applyFont="1" applyBorder="1" applyAlignment="1">
      <alignment horizontal="center"/>
    </xf>
    <xf numFmtId="49" fontId="18" fillId="0" borderId="11" xfId="0" applyNumberFormat="1" applyFont="1" applyBorder="1" applyAlignment="1">
      <alignment horizontal="center"/>
    </xf>
    <xf numFmtId="0" fontId="18" fillId="0" borderId="7" xfId="0" applyFont="1" applyBorder="1" applyAlignment="1">
      <alignment horizontal="center"/>
    </xf>
    <xf numFmtId="0" fontId="18" fillId="0" borderId="8" xfId="0" applyFont="1" applyBorder="1" applyAlignment="1">
      <alignment horizontal="center"/>
    </xf>
    <xf numFmtId="0" fontId="29" fillId="0" borderId="0" xfId="0" applyFont="1" applyBorder="1" applyAlignment="1">
      <alignment horizontal="right"/>
    </xf>
    <xf numFmtId="0" fontId="28" fillId="0" borderId="0" xfId="0" applyFont="1" applyAlignment="1"/>
    <xf numFmtId="0" fontId="29" fillId="0" borderId="0" xfId="0" applyFont="1" applyBorder="1" applyAlignment="1">
      <alignment horizontal="right"/>
    </xf>
    <xf numFmtId="0" fontId="28" fillId="0" borderId="0" xfId="0" applyFont="1" applyAlignment="1"/>
    <xf numFmtId="0" fontId="0" fillId="0" borderId="0" xfId="0" applyAlignment="1"/>
    <xf numFmtId="0" fontId="18" fillId="0" borderId="0" xfId="0" applyFont="1" applyAlignment="1">
      <alignment horizontal="center"/>
    </xf>
    <xf numFmtId="1" fontId="18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4" fillId="0" borderId="0" xfId="0" applyFont="1" applyAlignment="1">
      <alignment horizontal="right"/>
    </xf>
    <xf numFmtId="0" fontId="25" fillId="0" borderId="0" xfId="0" applyFont="1" applyBorder="1" applyAlignment="1">
      <alignment horizontal="right"/>
    </xf>
    <xf numFmtId="0" fontId="26" fillId="0" borderId="0" xfId="0" applyFont="1" applyAlignment="1"/>
    <xf numFmtId="0" fontId="27" fillId="0" borderId="0" xfId="0" applyFont="1" applyAlignment="1">
      <alignment horizontal="right"/>
    </xf>
    <xf numFmtId="1" fontId="18" fillId="0" borderId="2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18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4" fillId="0" borderId="0" xfId="0" applyFont="1" applyAlignment="1"/>
    <xf numFmtId="0" fontId="18" fillId="0" borderId="0" xfId="0" applyFont="1" applyBorder="1" applyAlignment="1">
      <alignment horizontal="center"/>
    </xf>
    <xf numFmtId="0" fontId="18" fillId="0" borderId="2" xfId="0" applyNumberFormat="1" applyFont="1" applyBorder="1" applyAlignment="1">
      <alignment horizontal="center" vertical="center" wrapText="1"/>
    </xf>
    <xf numFmtId="0" fontId="18" fillId="0" borderId="3" xfId="0" applyNumberFormat="1" applyFont="1" applyBorder="1" applyAlignment="1">
      <alignment horizontal="center" vertical="center" wrapText="1"/>
    </xf>
    <xf numFmtId="0" fontId="18" fillId="0" borderId="4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9"/>
  <sheetViews>
    <sheetView tabSelected="1" view="pageBreakPreview" zoomScale="120" zoomScaleSheetLayoutView="120" workbookViewId="0">
      <selection activeCell="I10" sqref="I10"/>
    </sheetView>
  </sheetViews>
  <sheetFormatPr defaultRowHeight="12.75"/>
  <cols>
    <col min="1" max="1" width="6.5703125" style="10" customWidth="1"/>
    <col min="2" max="2" width="80.5703125" customWidth="1"/>
    <col min="3" max="3" width="9.28515625" customWidth="1"/>
    <col min="4" max="4" width="11.5703125" customWidth="1"/>
    <col min="5" max="5" width="8" style="8" customWidth="1"/>
    <col min="6" max="6" width="5.7109375" style="6" hidden="1" customWidth="1"/>
    <col min="7" max="7" width="11.140625" style="6" customWidth="1"/>
    <col min="8" max="8" width="2.42578125" style="6" customWidth="1"/>
    <col min="9" max="9" width="9" customWidth="1"/>
    <col min="10" max="10" width="5.7109375" customWidth="1"/>
    <col min="11" max="11" width="5.42578125" customWidth="1"/>
    <col min="12" max="12" width="5.5703125" customWidth="1"/>
  </cols>
  <sheetData>
    <row r="1" spans="1:13">
      <c r="B1" s="144" t="s">
        <v>312</v>
      </c>
      <c r="C1" s="139"/>
      <c r="D1" s="139"/>
      <c r="E1" s="139"/>
      <c r="F1" s="139"/>
      <c r="G1" s="139"/>
    </row>
    <row r="2" spans="1:13" ht="12" customHeight="1">
      <c r="A2" s="54"/>
      <c r="B2" s="145" t="s">
        <v>153</v>
      </c>
      <c r="C2" s="146"/>
      <c r="D2" s="146"/>
      <c r="E2" s="146"/>
      <c r="F2" s="146"/>
      <c r="G2" s="146"/>
      <c r="H2" s="56"/>
      <c r="I2" s="38"/>
      <c r="J2" s="30"/>
      <c r="K2" s="30"/>
      <c r="L2" s="30"/>
      <c r="M2" s="30"/>
    </row>
    <row r="3" spans="1:13" ht="11.25" customHeight="1">
      <c r="A3" s="54"/>
      <c r="B3" s="145" t="s">
        <v>318</v>
      </c>
      <c r="C3" s="146"/>
      <c r="D3" s="146"/>
      <c r="E3" s="146"/>
      <c r="F3" s="146"/>
      <c r="G3" s="146"/>
      <c r="H3" s="56"/>
      <c r="I3" s="38"/>
      <c r="J3" s="30"/>
      <c r="K3" s="30"/>
      <c r="L3" s="30"/>
      <c r="M3" s="30"/>
    </row>
    <row r="4" spans="1:13" ht="11.25" customHeight="1">
      <c r="A4" s="54"/>
      <c r="B4" s="145" t="s">
        <v>319</v>
      </c>
      <c r="C4" s="146"/>
      <c r="D4" s="146"/>
      <c r="E4" s="146"/>
      <c r="F4" s="146"/>
      <c r="G4" s="146"/>
      <c r="H4" s="56"/>
      <c r="I4" s="38"/>
      <c r="J4" s="30"/>
      <c r="K4" s="30"/>
      <c r="L4" s="30"/>
      <c r="M4" s="30"/>
    </row>
    <row r="5" spans="1:13" ht="11.25" customHeight="1">
      <c r="A5" s="54"/>
      <c r="B5" s="145" t="s">
        <v>320</v>
      </c>
      <c r="C5" s="146"/>
      <c r="D5" s="146"/>
      <c r="E5" s="146"/>
      <c r="F5" s="146"/>
      <c r="G5" s="146"/>
      <c r="H5" s="56"/>
      <c r="I5" s="38"/>
      <c r="J5" s="30"/>
      <c r="K5" s="30"/>
      <c r="L5" s="30"/>
      <c r="M5" s="30"/>
    </row>
    <row r="6" spans="1:13" ht="11.25" customHeight="1">
      <c r="A6" s="54"/>
      <c r="B6" s="145" t="s">
        <v>324</v>
      </c>
      <c r="C6" s="139"/>
      <c r="D6" s="139"/>
      <c r="E6" s="139"/>
      <c r="F6" s="139"/>
      <c r="G6" s="139"/>
      <c r="H6" s="56"/>
      <c r="I6" s="38"/>
      <c r="J6" s="30"/>
      <c r="K6" s="30"/>
      <c r="L6" s="30"/>
      <c r="M6" s="30"/>
    </row>
    <row r="7" spans="1:13" ht="11.25" customHeight="1">
      <c r="A7" s="54"/>
      <c r="B7" s="47"/>
      <c r="C7" s="47"/>
      <c r="D7" s="47"/>
      <c r="E7" s="118"/>
      <c r="F7" s="119"/>
      <c r="G7" s="119"/>
      <c r="H7" s="56"/>
      <c r="I7" s="38"/>
      <c r="J7" s="30"/>
      <c r="K7" s="30"/>
      <c r="L7" s="30"/>
      <c r="M7" s="30"/>
    </row>
    <row r="8" spans="1:13" ht="11.25" customHeight="1">
      <c r="B8" s="147" t="s">
        <v>321</v>
      </c>
      <c r="C8" s="138"/>
      <c r="D8" s="138"/>
      <c r="E8" s="138"/>
      <c r="F8" s="138"/>
      <c r="G8" s="138"/>
      <c r="H8" s="56"/>
      <c r="I8" s="38"/>
      <c r="J8" s="30"/>
      <c r="K8" s="30"/>
      <c r="L8" s="30"/>
      <c r="M8" s="30"/>
    </row>
    <row r="9" spans="1:13" ht="11.25" customHeight="1">
      <c r="A9" s="54"/>
      <c r="B9" s="137" t="s">
        <v>153</v>
      </c>
      <c r="C9" s="138"/>
      <c r="D9" s="138"/>
      <c r="E9" s="138"/>
      <c r="F9" s="138"/>
      <c r="G9" s="138"/>
      <c r="H9" s="56"/>
      <c r="I9" s="38"/>
      <c r="J9" s="30"/>
      <c r="K9" s="30"/>
      <c r="L9" s="30"/>
      <c r="M9" s="30"/>
    </row>
    <row r="10" spans="1:13" ht="11.25" customHeight="1">
      <c r="A10" s="54"/>
      <c r="B10" s="137" t="s">
        <v>318</v>
      </c>
      <c r="C10" s="138"/>
      <c r="D10" s="138"/>
      <c r="E10" s="138"/>
      <c r="F10" s="138"/>
      <c r="G10" s="138"/>
      <c r="H10" s="56"/>
      <c r="I10" s="38"/>
      <c r="J10" s="30"/>
      <c r="K10" s="30"/>
      <c r="L10" s="30"/>
      <c r="M10" s="30"/>
    </row>
    <row r="11" spans="1:13" ht="11.25" customHeight="1">
      <c r="A11" s="54"/>
      <c r="B11" s="137" t="s">
        <v>319</v>
      </c>
      <c r="C11" s="138"/>
      <c r="D11" s="138"/>
      <c r="E11" s="138"/>
      <c r="F11" s="138"/>
      <c r="G11" s="138"/>
      <c r="H11" s="56"/>
      <c r="I11" s="38"/>
      <c r="J11" s="30"/>
      <c r="K11" s="30"/>
      <c r="L11" s="30"/>
      <c r="M11" s="30"/>
    </row>
    <row r="12" spans="1:13" ht="11.25" customHeight="1">
      <c r="A12" s="54"/>
      <c r="B12" s="137" t="s">
        <v>320</v>
      </c>
      <c r="C12" s="138"/>
      <c r="D12" s="138"/>
      <c r="E12" s="138"/>
      <c r="F12" s="138"/>
      <c r="G12" s="138"/>
      <c r="H12" s="56"/>
      <c r="I12" s="38"/>
      <c r="J12" s="30"/>
      <c r="K12" s="30"/>
      <c r="L12" s="30"/>
      <c r="M12" s="30"/>
    </row>
    <row r="13" spans="1:13" ht="11.25" customHeight="1">
      <c r="A13" s="54"/>
      <c r="B13" s="137" t="s">
        <v>323</v>
      </c>
      <c r="C13" s="138"/>
      <c r="D13" s="138"/>
      <c r="E13" s="138"/>
      <c r="F13" s="138"/>
      <c r="G13" s="138"/>
      <c r="H13" s="56"/>
      <c r="I13" s="38"/>
      <c r="J13" s="30"/>
      <c r="K13" s="30"/>
      <c r="L13" s="30"/>
      <c r="M13" s="30"/>
    </row>
    <row r="14" spans="1:13" ht="11.25" customHeight="1">
      <c r="A14" s="54"/>
      <c r="B14" s="137" t="s">
        <v>322</v>
      </c>
      <c r="C14" s="139"/>
      <c r="D14" s="139"/>
      <c r="E14" s="139"/>
      <c r="F14" s="139"/>
      <c r="G14" s="139"/>
      <c r="H14" s="56"/>
      <c r="I14" s="38"/>
      <c r="J14" s="30"/>
      <c r="K14" s="30"/>
      <c r="L14" s="30"/>
      <c r="M14" s="30"/>
    </row>
    <row r="15" spans="1:13" ht="11.25" customHeight="1">
      <c r="A15" s="54"/>
      <c r="B15" s="135"/>
      <c r="C15" s="136"/>
      <c r="D15" s="136"/>
      <c r="E15" s="136"/>
      <c r="F15" s="136"/>
      <c r="G15" s="136"/>
      <c r="H15" s="56"/>
      <c r="I15" s="38"/>
      <c r="J15" s="30"/>
      <c r="K15" s="30"/>
      <c r="L15" s="30"/>
      <c r="M15" s="30"/>
    </row>
    <row r="16" spans="1:13" ht="13.5" customHeight="1">
      <c r="A16" s="141" t="s">
        <v>313</v>
      </c>
      <c r="B16" s="157"/>
      <c r="C16" s="157"/>
      <c r="D16" s="157"/>
      <c r="E16" s="157"/>
      <c r="F16" s="157"/>
      <c r="G16" s="157"/>
      <c r="H16" s="57"/>
      <c r="I16" s="45"/>
      <c r="J16" s="30"/>
      <c r="K16" s="30"/>
      <c r="L16" s="30"/>
      <c r="M16" s="30"/>
    </row>
    <row r="17" spans="1:13" ht="13.5" customHeight="1">
      <c r="A17" s="140" t="s">
        <v>315</v>
      </c>
      <c r="B17" s="139"/>
      <c r="C17" s="139"/>
      <c r="D17" s="139"/>
      <c r="E17" s="139"/>
      <c r="F17" s="139"/>
      <c r="G17" s="139"/>
      <c r="H17" s="57"/>
      <c r="I17" s="45"/>
      <c r="J17" s="30"/>
      <c r="K17" s="30"/>
      <c r="L17" s="30"/>
      <c r="M17" s="30"/>
    </row>
    <row r="18" spans="1:13" ht="12" customHeight="1">
      <c r="A18" s="141" t="s">
        <v>314</v>
      </c>
      <c r="B18" s="142"/>
      <c r="C18" s="142"/>
      <c r="D18" s="142"/>
      <c r="E18" s="142"/>
      <c r="F18" s="142"/>
      <c r="G18" s="142"/>
      <c r="H18" s="57"/>
      <c r="I18" s="45"/>
      <c r="J18" s="30"/>
      <c r="K18" s="30"/>
      <c r="L18" s="30"/>
      <c r="M18" s="30"/>
    </row>
    <row r="19" spans="1:13" ht="12" customHeight="1">
      <c r="A19" s="141" t="s">
        <v>316</v>
      </c>
      <c r="B19" s="142"/>
      <c r="C19" s="142"/>
      <c r="D19" s="142"/>
      <c r="E19" s="142"/>
      <c r="F19" s="142"/>
      <c r="G19" s="142"/>
      <c r="H19" s="57"/>
      <c r="I19" s="45"/>
      <c r="J19" s="30"/>
      <c r="K19" s="30"/>
      <c r="L19" s="30"/>
      <c r="M19" s="30"/>
    </row>
    <row r="20" spans="1:13" ht="12" customHeight="1">
      <c r="A20" s="141" t="s">
        <v>317</v>
      </c>
      <c r="B20" s="143"/>
      <c r="C20" s="143"/>
      <c r="D20" s="143"/>
      <c r="E20" s="143"/>
      <c r="F20" s="143"/>
      <c r="G20" s="143"/>
      <c r="H20" s="57"/>
      <c r="I20" s="45"/>
      <c r="J20" s="30"/>
      <c r="K20" s="30"/>
      <c r="L20" s="30"/>
      <c r="M20" s="30"/>
    </row>
    <row r="21" spans="1:13" ht="12.75" customHeight="1">
      <c r="A21" s="61"/>
      <c r="B21" s="48"/>
      <c r="C21" s="64"/>
      <c r="D21" s="64"/>
      <c r="E21" s="62"/>
      <c r="F21" s="63"/>
      <c r="G21" s="52" t="s">
        <v>57</v>
      </c>
      <c r="H21" s="57"/>
      <c r="I21" s="41"/>
      <c r="J21" s="30"/>
      <c r="K21" s="30"/>
      <c r="L21" s="30"/>
      <c r="M21" s="30"/>
    </row>
    <row r="22" spans="1:13" ht="16.5" customHeight="1">
      <c r="A22" s="148" t="s">
        <v>2</v>
      </c>
      <c r="B22" s="151" t="s">
        <v>0</v>
      </c>
      <c r="C22" s="154" t="s">
        <v>308</v>
      </c>
      <c r="D22" s="154" t="s">
        <v>121</v>
      </c>
      <c r="E22" s="159" t="s">
        <v>129</v>
      </c>
      <c r="F22" s="120"/>
      <c r="G22" s="154" t="s">
        <v>197</v>
      </c>
      <c r="H22" s="49"/>
      <c r="I22" s="42"/>
      <c r="J22" s="30"/>
      <c r="K22" s="30"/>
      <c r="L22" s="30"/>
      <c r="M22" s="30"/>
    </row>
    <row r="23" spans="1:13" ht="10.5" customHeight="1">
      <c r="A23" s="149"/>
      <c r="B23" s="152"/>
      <c r="C23" s="155"/>
      <c r="D23" s="155"/>
      <c r="E23" s="155"/>
      <c r="F23" s="120" t="s">
        <v>78</v>
      </c>
      <c r="G23" s="155"/>
      <c r="H23" s="49"/>
      <c r="I23" s="42"/>
      <c r="J23" s="30"/>
      <c r="K23" s="30"/>
      <c r="L23" s="30"/>
      <c r="M23" s="30"/>
    </row>
    <row r="24" spans="1:13" ht="21" customHeight="1">
      <c r="A24" s="150"/>
      <c r="B24" s="153"/>
      <c r="C24" s="156"/>
      <c r="D24" s="156"/>
      <c r="E24" s="156"/>
      <c r="F24" s="120"/>
      <c r="G24" s="156"/>
      <c r="H24" s="49"/>
      <c r="I24" s="35"/>
      <c r="J24" s="30"/>
      <c r="K24" s="30"/>
      <c r="L24" s="30"/>
      <c r="M24" s="30"/>
    </row>
    <row r="25" spans="1:13" s="1" customFormat="1" ht="13.5" customHeight="1">
      <c r="A25" s="68"/>
      <c r="B25" s="69" t="s">
        <v>101</v>
      </c>
      <c r="C25" s="72"/>
      <c r="D25" s="72"/>
      <c r="E25" s="72"/>
      <c r="F25" s="72"/>
      <c r="G25" s="73">
        <f>SUM(G26,G80,G87,G92,G116,G152,G159,G171,G176)</f>
        <v>164450</v>
      </c>
      <c r="H25" s="58"/>
      <c r="I25" s="43"/>
      <c r="J25" s="32"/>
      <c r="K25" s="32"/>
      <c r="L25" s="32"/>
      <c r="M25" s="32"/>
    </row>
    <row r="26" spans="1:13" s="3" customFormat="1" ht="14.25" customHeight="1">
      <c r="A26" s="72" t="s">
        <v>11</v>
      </c>
      <c r="B26" s="69" t="s">
        <v>12</v>
      </c>
      <c r="C26" s="72" t="s">
        <v>245</v>
      </c>
      <c r="D26" s="72"/>
      <c r="E26" s="72"/>
      <c r="F26" s="72"/>
      <c r="G26" s="73">
        <f>SUM(G27,G32,G46,G66,G69)</f>
        <v>38575.9</v>
      </c>
      <c r="H26" s="58"/>
      <c r="I26" s="43"/>
      <c r="J26" s="33"/>
      <c r="K26" s="33"/>
      <c r="L26" s="33"/>
      <c r="M26" s="33"/>
    </row>
    <row r="27" spans="1:13" s="3" customFormat="1" ht="12" customHeight="1">
      <c r="A27" s="96" t="s">
        <v>13</v>
      </c>
      <c r="B27" s="84" t="s">
        <v>14</v>
      </c>
      <c r="C27" s="96" t="s">
        <v>244</v>
      </c>
      <c r="D27" s="96"/>
      <c r="E27" s="96"/>
      <c r="F27" s="96"/>
      <c r="G27" s="98">
        <f>SUM(G29)</f>
        <v>1222.4000000000001</v>
      </c>
      <c r="H27" s="58"/>
      <c r="I27" s="43"/>
      <c r="J27" s="33"/>
      <c r="K27" s="33"/>
      <c r="L27" s="33"/>
      <c r="M27" s="33"/>
    </row>
    <row r="28" spans="1:13" s="3" customFormat="1" ht="12.75" customHeight="1">
      <c r="A28" s="88"/>
      <c r="B28" s="97" t="s">
        <v>187</v>
      </c>
      <c r="C28" s="88"/>
      <c r="D28" s="88"/>
      <c r="E28" s="88"/>
      <c r="F28" s="88"/>
      <c r="G28" s="99"/>
      <c r="H28" s="58"/>
      <c r="I28" s="43"/>
      <c r="J28" s="33"/>
      <c r="K28" s="33"/>
      <c r="L28" s="33"/>
      <c r="M28" s="33"/>
    </row>
    <row r="29" spans="1:13" s="3" customFormat="1" ht="14.25" customHeight="1">
      <c r="A29" s="72" t="s">
        <v>15</v>
      </c>
      <c r="B29" s="69" t="s">
        <v>16</v>
      </c>
      <c r="C29" s="72" t="s">
        <v>10</v>
      </c>
      <c r="D29" s="72" t="s">
        <v>156</v>
      </c>
      <c r="E29" s="72"/>
      <c r="F29" s="72"/>
      <c r="G29" s="73">
        <f>SUM(G30,G34)</f>
        <v>1222.4000000000001</v>
      </c>
      <c r="H29" s="58"/>
      <c r="I29" s="43"/>
      <c r="J29" s="33"/>
      <c r="K29" s="33"/>
      <c r="L29" s="33"/>
      <c r="M29" s="33"/>
    </row>
    <row r="30" spans="1:13" s="3" customFormat="1" ht="12" customHeight="1">
      <c r="A30" s="85" t="s">
        <v>18</v>
      </c>
      <c r="B30" s="89" t="s">
        <v>144</v>
      </c>
      <c r="C30" s="92" t="s">
        <v>10</v>
      </c>
      <c r="D30" s="92" t="s">
        <v>156</v>
      </c>
      <c r="E30" s="92" t="s">
        <v>125</v>
      </c>
      <c r="F30" s="72"/>
      <c r="G30" s="93">
        <v>1222.4000000000001</v>
      </c>
      <c r="H30" s="58"/>
      <c r="I30" s="43"/>
      <c r="J30" s="33"/>
      <c r="K30" s="33"/>
      <c r="L30" s="33"/>
      <c r="M30" s="33"/>
    </row>
    <row r="31" spans="1:13" s="3" customFormat="1" ht="12" customHeight="1">
      <c r="A31" s="87"/>
      <c r="B31" s="90" t="s">
        <v>145</v>
      </c>
      <c r="C31" s="87"/>
      <c r="D31" s="87"/>
      <c r="E31" s="87"/>
      <c r="F31" s="74"/>
      <c r="G31" s="95"/>
      <c r="H31" s="59"/>
      <c r="I31" s="44"/>
      <c r="J31" s="33"/>
      <c r="K31" s="33"/>
      <c r="L31" s="33"/>
      <c r="M31" s="33"/>
    </row>
    <row r="32" spans="1:13" s="3" customFormat="1" ht="11.25" customHeight="1">
      <c r="A32" s="96" t="s">
        <v>19</v>
      </c>
      <c r="B32" s="84" t="s">
        <v>20</v>
      </c>
      <c r="C32" s="96" t="s">
        <v>246</v>
      </c>
      <c r="D32" s="96"/>
      <c r="E32" s="96"/>
      <c r="F32" s="72"/>
      <c r="G32" s="98">
        <f>SUM(G35,G38,G41)</f>
        <v>4744.7999999999993</v>
      </c>
      <c r="H32" s="58"/>
      <c r="I32" s="43"/>
      <c r="J32" s="33"/>
      <c r="K32" s="33"/>
      <c r="L32" s="33"/>
      <c r="M32" s="33"/>
    </row>
    <row r="33" spans="1:13" s="3" customFormat="1" ht="12" customHeight="1">
      <c r="A33" s="86"/>
      <c r="B33" s="91" t="s">
        <v>284</v>
      </c>
      <c r="C33" s="86"/>
      <c r="D33" s="86"/>
      <c r="E33" s="86"/>
      <c r="F33" s="72"/>
      <c r="G33" s="94"/>
      <c r="H33" s="58"/>
      <c r="I33" s="43"/>
      <c r="J33" s="33"/>
      <c r="K33" s="33"/>
      <c r="L33" s="33"/>
      <c r="M33" s="33"/>
    </row>
    <row r="34" spans="1:13" s="3" customFormat="1" ht="10.5" customHeight="1">
      <c r="A34" s="88"/>
      <c r="B34" s="97" t="s">
        <v>130</v>
      </c>
      <c r="C34" s="88"/>
      <c r="D34" s="88"/>
      <c r="E34" s="88"/>
      <c r="F34" s="74"/>
      <c r="G34" s="99"/>
      <c r="H34" s="58"/>
      <c r="I34" s="43"/>
      <c r="J34" s="33"/>
      <c r="K34" s="33"/>
      <c r="L34" s="33"/>
      <c r="M34" s="33"/>
    </row>
    <row r="35" spans="1:13" s="3" customFormat="1" ht="11.25" customHeight="1">
      <c r="A35" s="72" t="s">
        <v>21</v>
      </c>
      <c r="B35" s="69" t="s">
        <v>133</v>
      </c>
      <c r="C35" s="72" t="s">
        <v>5</v>
      </c>
      <c r="D35" s="72" t="s">
        <v>157</v>
      </c>
      <c r="E35" s="72"/>
      <c r="F35" s="72"/>
      <c r="G35" s="73">
        <f>SUM(G36)</f>
        <v>1029.5999999999999</v>
      </c>
      <c r="H35" s="58"/>
      <c r="I35" s="43"/>
      <c r="J35" s="33"/>
      <c r="K35" s="33"/>
      <c r="L35" s="33"/>
      <c r="M35" s="33"/>
    </row>
    <row r="36" spans="1:13" s="3" customFormat="1" ht="10.5" customHeight="1">
      <c r="A36" s="87" t="s">
        <v>22</v>
      </c>
      <c r="B36" s="89" t="s">
        <v>144</v>
      </c>
      <c r="C36" s="87" t="s">
        <v>5</v>
      </c>
      <c r="D36" s="87" t="s">
        <v>158</v>
      </c>
      <c r="E36" s="87" t="s">
        <v>125</v>
      </c>
      <c r="F36" s="88"/>
      <c r="G36" s="95">
        <v>1029.5999999999999</v>
      </c>
      <c r="H36" s="58"/>
      <c r="I36" s="43"/>
      <c r="J36" s="33"/>
      <c r="K36" s="33"/>
      <c r="L36" s="33"/>
      <c r="M36" s="33"/>
    </row>
    <row r="37" spans="1:13" s="3" customFormat="1" ht="10.5" customHeight="1">
      <c r="A37" s="87"/>
      <c r="B37" s="90" t="s">
        <v>145</v>
      </c>
      <c r="C37" s="87"/>
      <c r="D37" s="87"/>
      <c r="E37" s="87"/>
      <c r="F37" s="74"/>
      <c r="G37" s="94"/>
      <c r="H37" s="58"/>
      <c r="I37" s="43"/>
      <c r="J37" s="33"/>
      <c r="K37" s="33"/>
      <c r="L37" s="33"/>
      <c r="M37" s="33"/>
    </row>
    <row r="38" spans="1:13" s="3" customFormat="1" ht="11.25" customHeight="1">
      <c r="A38" s="96" t="s">
        <v>24</v>
      </c>
      <c r="B38" s="84" t="s">
        <v>142</v>
      </c>
      <c r="C38" s="96" t="s">
        <v>5</v>
      </c>
      <c r="D38" s="96" t="s">
        <v>159</v>
      </c>
      <c r="E38" s="92"/>
      <c r="F38" s="74"/>
      <c r="G38" s="98">
        <f>SUM(G39)</f>
        <v>280.8</v>
      </c>
      <c r="H38" s="58"/>
      <c r="I38" s="43"/>
      <c r="J38" s="33"/>
      <c r="K38" s="33"/>
      <c r="L38" s="33"/>
      <c r="M38" s="33"/>
    </row>
    <row r="39" spans="1:13" s="3" customFormat="1" ht="12" customHeight="1">
      <c r="A39" s="110" t="s">
        <v>25</v>
      </c>
      <c r="B39" s="89" t="s">
        <v>144</v>
      </c>
      <c r="C39" s="92" t="s">
        <v>5</v>
      </c>
      <c r="D39" s="92" t="s">
        <v>159</v>
      </c>
      <c r="E39" s="92" t="s">
        <v>125</v>
      </c>
      <c r="F39" s="74"/>
      <c r="G39" s="93">
        <v>280.8</v>
      </c>
      <c r="H39" s="58"/>
      <c r="I39" s="43"/>
      <c r="J39" s="33"/>
      <c r="K39" s="33"/>
      <c r="L39" s="33"/>
      <c r="M39" s="33"/>
    </row>
    <row r="40" spans="1:13" s="3" customFormat="1" ht="12" customHeight="1">
      <c r="A40" s="87"/>
      <c r="B40" s="90" t="s">
        <v>145</v>
      </c>
      <c r="C40" s="87"/>
      <c r="D40" s="87"/>
      <c r="E40" s="87"/>
      <c r="F40" s="74"/>
      <c r="G40" s="95"/>
      <c r="H40" s="58"/>
      <c r="I40" s="43"/>
      <c r="J40" s="33"/>
      <c r="K40" s="33"/>
      <c r="L40" s="33"/>
      <c r="M40" s="33"/>
    </row>
    <row r="41" spans="1:13" s="9" customFormat="1" ht="12" customHeight="1">
      <c r="A41" s="72" t="s">
        <v>134</v>
      </c>
      <c r="B41" s="69" t="s">
        <v>58</v>
      </c>
      <c r="C41" s="72" t="s">
        <v>5</v>
      </c>
      <c r="D41" s="72" t="s">
        <v>160</v>
      </c>
      <c r="E41" s="72"/>
      <c r="F41" s="72"/>
      <c r="G41" s="73">
        <f>G42+G44+G45</f>
        <v>3434.3999999999996</v>
      </c>
      <c r="H41" s="58"/>
      <c r="I41" s="43"/>
      <c r="J41" s="34"/>
      <c r="K41" s="34"/>
      <c r="L41" s="34"/>
      <c r="M41" s="34"/>
    </row>
    <row r="42" spans="1:13" s="9" customFormat="1" ht="12" customHeight="1">
      <c r="A42" s="92" t="s">
        <v>135</v>
      </c>
      <c r="B42" s="89" t="s">
        <v>144</v>
      </c>
      <c r="C42" s="92" t="s">
        <v>5</v>
      </c>
      <c r="D42" s="92" t="s">
        <v>160</v>
      </c>
      <c r="E42" s="92" t="s">
        <v>125</v>
      </c>
      <c r="F42" s="72"/>
      <c r="G42" s="93">
        <v>1115.3</v>
      </c>
      <c r="H42" s="58"/>
      <c r="I42" s="43"/>
      <c r="J42" s="34"/>
      <c r="K42" s="34"/>
      <c r="L42" s="34"/>
      <c r="M42" s="34"/>
    </row>
    <row r="43" spans="1:13" s="9" customFormat="1" ht="12" customHeight="1">
      <c r="A43" s="87"/>
      <c r="B43" s="90" t="s">
        <v>145</v>
      </c>
      <c r="C43" s="87"/>
      <c r="D43" s="87"/>
      <c r="E43" s="87"/>
      <c r="F43" s="72"/>
      <c r="G43" s="95"/>
      <c r="H43" s="58"/>
      <c r="I43" s="43"/>
      <c r="J43" s="34"/>
      <c r="K43" s="34"/>
      <c r="L43" s="34"/>
      <c r="M43" s="34"/>
    </row>
    <row r="44" spans="1:13" ht="12" customHeight="1">
      <c r="A44" s="74" t="s">
        <v>136</v>
      </c>
      <c r="B44" s="75" t="s">
        <v>226</v>
      </c>
      <c r="C44" s="74" t="s">
        <v>5</v>
      </c>
      <c r="D44" s="74" t="s">
        <v>160</v>
      </c>
      <c r="E44" s="74" t="s">
        <v>17</v>
      </c>
      <c r="F44" s="74"/>
      <c r="G44" s="65">
        <v>2293.4</v>
      </c>
      <c r="H44" s="58"/>
      <c r="I44" s="43"/>
      <c r="J44" s="30"/>
      <c r="K44" s="30"/>
      <c r="L44" s="30"/>
      <c r="M44" s="30"/>
    </row>
    <row r="45" spans="1:13" ht="13.5" customHeight="1">
      <c r="A45" s="74" t="s">
        <v>137</v>
      </c>
      <c r="B45" s="75" t="s">
        <v>127</v>
      </c>
      <c r="C45" s="74" t="s">
        <v>5</v>
      </c>
      <c r="D45" s="74" t="s">
        <v>160</v>
      </c>
      <c r="E45" s="74" t="s">
        <v>128</v>
      </c>
      <c r="F45" s="74"/>
      <c r="G45" s="65">
        <v>25.7</v>
      </c>
      <c r="H45" s="59"/>
      <c r="I45" s="44"/>
      <c r="J45" s="30"/>
      <c r="K45" s="30"/>
      <c r="L45" s="30"/>
      <c r="M45" s="30"/>
    </row>
    <row r="46" spans="1:13" ht="11.25" customHeight="1">
      <c r="A46" s="96" t="s">
        <v>198</v>
      </c>
      <c r="B46" s="84" t="s">
        <v>231</v>
      </c>
      <c r="C46" s="96" t="s">
        <v>242</v>
      </c>
      <c r="D46" s="96"/>
      <c r="E46" s="96"/>
      <c r="F46" s="72"/>
      <c r="G46" s="98">
        <f>SUM(G49,G52,G58,G61)</f>
        <v>20754.100000000006</v>
      </c>
      <c r="H46" s="58"/>
      <c r="I46" s="43"/>
      <c r="J46" s="30"/>
      <c r="K46" s="30"/>
      <c r="L46" s="30"/>
      <c r="M46" s="30"/>
    </row>
    <row r="47" spans="1:13" ht="11.25" customHeight="1">
      <c r="A47" s="86"/>
      <c r="B47" s="91" t="s">
        <v>232</v>
      </c>
      <c r="C47" s="86"/>
      <c r="D47" s="86"/>
      <c r="E47" s="86"/>
      <c r="F47" s="72"/>
      <c r="G47" s="94"/>
      <c r="H47" s="58"/>
      <c r="I47" s="43"/>
      <c r="J47" s="30"/>
      <c r="K47" s="30"/>
      <c r="L47" s="30"/>
      <c r="M47" s="30"/>
    </row>
    <row r="48" spans="1:13" ht="11.25" customHeight="1">
      <c r="A48" s="86"/>
      <c r="B48" s="91" t="s">
        <v>233</v>
      </c>
      <c r="C48" s="86"/>
      <c r="D48" s="86"/>
      <c r="E48" s="86"/>
      <c r="F48" s="72"/>
      <c r="G48" s="94"/>
      <c r="H48" s="58"/>
      <c r="I48" s="43"/>
      <c r="J48" s="30"/>
      <c r="K48" s="30"/>
      <c r="L48" s="30"/>
      <c r="M48" s="30"/>
    </row>
    <row r="49" spans="1:13" ht="13.5" customHeight="1">
      <c r="A49" s="72" t="s">
        <v>26</v>
      </c>
      <c r="B49" s="69" t="s">
        <v>27</v>
      </c>
      <c r="C49" s="72" t="s">
        <v>9</v>
      </c>
      <c r="D49" s="72" t="s">
        <v>161</v>
      </c>
      <c r="E49" s="72"/>
      <c r="F49" s="72"/>
      <c r="G49" s="73">
        <f>SUM(G50)</f>
        <v>1222.4000000000001</v>
      </c>
      <c r="H49" s="58"/>
      <c r="I49" s="43"/>
      <c r="J49" s="30"/>
      <c r="K49" s="30"/>
      <c r="L49" s="30"/>
      <c r="M49" s="30"/>
    </row>
    <row r="50" spans="1:13" ht="11.25" customHeight="1">
      <c r="A50" s="92" t="s">
        <v>309</v>
      </c>
      <c r="B50" s="89" t="s">
        <v>144</v>
      </c>
      <c r="C50" s="92" t="s">
        <v>9</v>
      </c>
      <c r="D50" s="92" t="s">
        <v>161</v>
      </c>
      <c r="E50" s="92" t="s">
        <v>125</v>
      </c>
      <c r="F50" s="74"/>
      <c r="G50" s="93">
        <v>1222.4000000000001</v>
      </c>
      <c r="H50" s="58"/>
      <c r="I50" s="43"/>
      <c r="J50" s="30"/>
      <c r="K50" s="30"/>
      <c r="L50" s="30"/>
      <c r="M50" s="30"/>
    </row>
    <row r="51" spans="1:13" ht="12" customHeight="1">
      <c r="A51" s="87"/>
      <c r="B51" s="90" t="s">
        <v>145</v>
      </c>
      <c r="C51" s="87"/>
      <c r="D51" s="87"/>
      <c r="E51" s="87"/>
      <c r="F51" s="74"/>
      <c r="G51" s="95"/>
      <c r="H51" s="58"/>
      <c r="I51" s="43"/>
      <c r="J51" s="30"/>
      <c r="K51" s="30"/>
      <c r="L51" s="30"/>
      <c r="M51" s="30"/>
    </row>
    <row r="52" spans="1:13" ht="12" customHeight="1">
      <c r="A52" s="96" t="s">
        <v>199</v>
      </c>
      <c r="B52" s="84" t="s">
        <v>59</v>
      </c>
      <c r="C52" s="96" t="s">
        <v>9</v>
      </c>
      <c r="D52" s="96" t="s">
        <v>162</v>
      </c>
      <c r="E52" s="96"/>
      <c r="F52" s="72"/>
      <c r="G52" s="98">
        <f>G54+G56+G57</f>
        <v>16930.300000000003</v>
      </c>
      <c r="H52" s="58"/>
      <c r="I52" s="43"/>
      <c r="J52" s="30"/>
      <c r="K52" s="30"/>
      <c r="L52" s="30"/>
      <c r="M52" s="30"/>
    </row>
    <row r="53" spans="1:13" ht="11.25" customHeight="1">
      <c r="A53" s="100"/>
      <c r="B53" s="97" t="s">
        <v>60</v>
      </c>
      <c r="C53" s="100"/>
      <c r="D53" s="100"/>
      <c r="E53" s="100"/>
      <c r="F53" s="72"/>
      <c r="G53" s="99"/>
      <c r="H53" s="58"/>
      <c r="I53" s="43"/>
      <c r="J53" s="30"/>
      <c r="K53" s="30"/>
      <c r="L53" s="30"/>
      <c r="M53" s="30"/>
    </row>
    <row r="54" spans="1:13" ht="11.25" customHeight="1">
      <c r="A54" s="92" t="s">
        <v>200</v>
      </c>
      <c r="B54" s="89" t="s">
        <v>144</v>
      </c>
      <c r="C54" s="92" t="s">
        <v>9</v>
      </c>
      <c r="D54" s="92" t="s">
        <v>162</v>
      </c>
      <c r="E54" s="92" t="s">
        <v>125</v>
      </c>
      <c r="F54" s="74"/>
      <c r="G54" s="93">
        <v>14165.2</v>
      </c>
      <c r="H54" s="58"/>
      <c r="I54" s="43"/>
      <c r="J54" s="30"/>
      <c r="K54" s="30"/>
      <c r="L54" s="30"/>
      <c r="M54" s="30"/>
    </row>
    <row r="55" spans="1:13" ht="11.25" customHeight="1">
      <c r="A55" s="87"/>
      <c r="B55" s="90" t="s">
        <v>145</v>
      </c>
      <c r="C55" s="87"/>
      <c r="D55" s="87"/>
      <c r="E55" s="87"/>
      <c r="F55" s="74"/>
      <c r="G55" s="95"/>
      <c r="H55" s="58"/>
      <c r="I55" s="43"/>
      <c r="J55" s="30"/>
      <c r="K55" s="30"/>
      <c r="L55" s="30"/>
      <c r="M55" s="30"/>
    </row>
    <row r="56" spans="1:13" ht="12" customHeight="1">
      <c r="A56" s="74" t="s">
        <v>201</v>
      </c>
      <c r="B56" s="75" t="s">
        <v>226</v>
      </c>
      <c r="C56" s="74" t="s">
        <v>9</v>
      </c>
      <c r="D56" s="74" t="s">
        <v>162</v>
      </c>
      <c r="E56" s="74" t="s">
        <v>17</v>
      </c>
      <c r="F56" s="74"/>
      <c r="G56" s="65">
        <v>2749.4</v>
      </c>
      <c r="H56" s="58"/>
      <c r="I56" s="43"/>
      <c r="J56" s="30"/>
      <c r="K56" s="30"/>
      <c r="L56" s="30"/>
      <c r="M56" s="30"/>
    </row>
    <row r="57" spans="1:13" ht="12.75" customHeight="1">
      <c r="A57" s="74" t="s">
        <v>202</v>
      </c>
      <c r="B57" s="75" t="s">
        <v>127</v>
      </c>
      <c r="C57" s="74" t="s">
        <v>9</v>
      </c>
      <c r="D57" s="74" t="s">
        <v>162</v>
      </c>
      <c r="E57" s="74" t="s">
        <v>128</v>
      </c>
      <c r="F57" s="74"/>
      <c r="G57" s="65">
        <v>15.7</v>
      </c>
      <c r="H57" s="59"/>
      <c r="I57" s="44"/>
      <c r="J57" s="30"/>
      <c r="K57" s="30"/>
      <c r="L57" s="30"/>
      <c r="M57" s="30"/>
    </row>
    <row r="58" spans="1:13" ht="11.25" customHeight="1">
      <c r="A58" s="96" t="s">
        <v>203</v>
      </c>
      <c r="B58" s="84" t="s">
        <v>122</v>
      </c>
      <c r="C58" s="96" t="s">
        <v>9</v>
      </c>
      <c r="D58" s="96" t="s">
        <v>192</v>
      </c>
      <c r="E58" s="96"/>
      <c r="F58" s="72"/>
      <c r="G58" s="98">
        <f>SUM(G60)</f>
        <v>6.9</v>
      </c>
      <c r="H58" s="58"/>
      <c r="I58" s="43"/>
      <c r="J58" s="30"/>
      <c r="K58" s="30"/>
      <c r="L58" s="30"/>
      <c r="M58" s="30"/>
    </row>
    <row r="59" spans="1:13" ht="9.75" customHeight="1">
      <c r="A59" s="100"/>
      <c r="B59" s="97" t="s">
        <v>303</v>
      </c>
      <c r="C59" s="100"/>
      <c r="D59" s="100"/>
      <c r="E59" s="100"/>
      <c r="F59" s="72"/>
      <c r="G59" s="99"/>
      <c r="H59" s="58"/>
      <c r="I59" s="43"/>
      <c r="J59" s="30"/>
      <c r="K59" s="30"/>
      <c r="L59" s="30"/>
      <c r="M59" s="30"/>
    </row>
    <row r="60" spans="1:13" ht="11.25" customHeight="1">
      <c r="A60" s="74" t="s">
        <v>204</v>
      </c>
      <c r="B60" s="75" t="s">
        <v>226</v>
      </c>
      <c r="C60" s="74" t="s">
        <v>9</v>
      </c>
      <c r="D60" s="74" t="s">
        <v>192</v>
      </c>
      <c r="E60" s="74" t="s">
        <v>17</v>
      </c>
      <c r="F60" s="74"/>
      <c r="G60" s="65">
        <v>6.9</v>
      </c>
      <c r="H60" s="58"/>
      <c r="I60" s="43"/>
      <c r="J60" s="30"/>
      <c r="K60" s="30"/>
      <c r="L60" s="30"/>
      <c r="M60" s="30"/>
    </row>
    <row r="61" spans="1:13" ht="11.25" customHeight="1">
      <c r="A61" s="96" t="s">
        <v>205</v>
      </c>
      <c r="B61" s="84" t="s">
        <v>123</v>
      </c>
      <c r="C61" s="96" t="s">
        <v>9</v>
      </c>
      <c r="D61" s="96" t="s">
        <v>189</v>
      </c>
      <c r="E61" s="96"/>
      <c r="F61" s="72"/>
      <c r="G61" s="98">
        <f>G63+G65</f>
        <v>2594.5</v>
      </c>
      <c r="H61" s="58"/>
      <c r="I61" s="43"/>
      <c r="J61" s="30"/>
      <c r="K61" s="30"/>
      <c r="L61" s="30"/>
      <c r="M61" s="30"/>
    </row>
    <row r="62" spans="1:13" ht="10.5" customHeight="1">
      <c r="A62" s="100"/>
      <c r="B62" s="97" t="s">
        <v>304</v>
      </c>
      <c r="C62" s="100"/>
      <c r="D62" s="100"/>
      <c r="E62" s="100"/>
      <c r="F62" s="72"/>
      <c r="G62" s="99"/>
      <c r="H62" s="58"/>
      <c r="I62" s="43"/>
      <c r="J62" s="30"/>
      <c r="K62" s="30"/>
      <c r="L62" s="30"/>
      <c r="M62" s="30"/>
    </row>
    <row r="63" spans="1:13" ht="11.25" customHeight="1">
      <c r="A63" s="92" t="s">
        <v>206</v>
      </c>
      <c r="B63" s="89" t="s">
        <v>144</v>
      </c>
      <c r="C63" s="92" t="s">
        <v>9</v>
      </c>
      <c r="D63" s="92" t="s">
        <v>189</v>
      </c>
      <c r="E63" s="92" t="s">
        <v>125</v>
      </c>
      <c r="F63" s="74"/>
      <c r="G63" s="93">
        <v>2405.1999999999998</v>
      </c>
      <c r="H63" s="58"/>
      <c r="I63" s="43"/>
      <c r="J63" s="30"/>
      <c r="K63" s="30"/>
      <c r="L63" s="30"/>
      <c r="M63" s="30"/>
    </row>
    <row r="64" spans="1:13" ht="11.25" customHeight="1">
      <c r="A64" s="87"/>
      <c r="B64" s="90" t="s">
        <v>145</v>
      </c>
      <c r="C64" s="87"/>
      <c r="D64" s="87"/>
      <c r="E64" s="87"/>
      <c r="F64" s="74"/>
      <c r="G64" s="95"/>
      <c r="H64" s="58"/>
      <c r="I64" s="43"/>
      <c r="J64" s="30"/>
      <c r="K64" s="30"/>
      <c r="L64" s="30"/>
      <c r="M64" s="30"/>
    </row>
    <row r="65" spans="1:13" ht="11.25" customHeight="1">
      <c r="A65" s="74" t="s">
        <v>207</v>
      </c>
      <c r="B65" s="75" t="s">
        <v>226</v>
      </c>
      <c r="C65" s="74" t="s">
        <v>9</v>
      </c>
      <c r="D65" s="74" t="s">
        <v>189</v>
      </c>
      <c r="E65" s="74" t="s">
        <v>17</v>
      </c>
      <c r="F65" s="74"/>
      <c r="G65" s="65">
        <v>189.3</v>
      </c>
      <c r="H65" s="58"/>
      <c r="I65" s="43"/>
      <c r="J65" s="30"/>
      <c r="K65" s="30"/>
      <c r="L65" s="30"/>
      <c r="M65" s="30"/>
    </row>
    <row r="66" spans="1:13" s="3" customFormat="1" ht="12.75" customHeight="1">
      <c r="A66" s="72" t="s">
        <v>138</v>
      </c>
      <c r="B66" s="69" t="s">
        <v>28</v>
      </c>
      <c r="C66" s="72" t="s">
        <v>240</v>
      </c>
      <c r="D66" s="72"/>
      <c r="E66" s="72"/>
      <c r="F66" s="72"/>
      <c r="G66" s="73">
        <f>SUM(G67)</f>
        <v>200</v>
      </c>
      <c r="H66" s="58"/>
      <c r="I66" s="43"/>
      <c r="J66" s="33"/>
      <c r="K66" s="33"/>
      <c r="L66" s="33"/>
      <c r="M66" s="33"/>
    </row>
    <row r="67" spans="1:13" s="3" customFormat="1" ht="12.75" customHeight="1">
      <c r="A67" s="72" t="s">
        <v>139</v>
      </c>
      <c r="B67" s="69" t="s">
        <v>141</v>
      </c>
      <c r="C67" s="72" t="s">
        <v>62</v>
      </c>
      <c r="D67" s="72" t="s">
        <v>163</v>
      </c>
      <c r="E67" s="72"/>
      <c r="F67" s="72"/>
      <c r="G67" s="73">
        <f>SUM(G68)</f>
        <v>200</v>
      </c>
      <c r="H67" s="58"/>
      <c r="I67" s="43"/>
      <c r="J67" s="33"/>
      <c r="K67" s="33"/>
      <c r="L67" s="33"/>
      <c r="M67" s="33"/>
    </row>
    <row r="68" spans="1:13" s="117" customFormat="1" ht="12" customHeight="1">
      <c r="A68" s="74" t="s">
        <v>140</v>
      </c>
      <c r="B68" s="75" t="s">
        <v>127</v>
      </c>
      <c r="C68" s="74" t="s">
        <v>62</v>
      </c>
      <c r="D68" s="74" t="s">
        <v>163</v>
      </c>
      <c r="E68" s="74" t="s">
        <v>128</v>
      </c>
      <c r="F68" s="74"/>
      <c r="G68" s="65">
        <v>200</v>
      </c>
      <c r="H68" s="59"/>
      <c r="I68" s="44"/>
      <c r="J68" s="116"/>
      <c r="K68" s="116"/>
      <c r="L68" s="116"/>
      <c r="M68" s="116"/>
    </row>
    <row r="69" spans="1:13" s="3" customFormat="1" ht="12" customHeight="1">
      <c r="A69" s="72" t="s">
        <v>259</v>
      </c>
      <c r="B69" s="69" t="s">
        <v>260</v>
      </c>
      <c r="C69" s="72" t="s">
        <v>263</v>
      </c>
      <c r="E69" s="72"/>
      <c r="F69" s="72"/>
      <c r="G69" s="73">
        <f>SUM(G70+G72+G75+G78)</f>
        <v>11654.6</v>
      </c>
      <c r="H69" s="58"/>
      <c r="I69" s="43"/>
      <c r="J69" s="33"/>
      <c r="K69" s="33"/>
      <c r="L69" s="33"/>
      <c r="M69" s="33"/>
    </row>
    <row r="70" spans="1:13" s="3" customFormat="1" ht="12" customHeight="1">
      <c r="A70" s="72" t="s">
        <v>264</v>
      </c>
      <c r="B70" s="69" t="s">
        <v>265</v>
      </c>
      <c r="C70" s="72" t="s">
        <v>261</v>
      </c>
      <c r="D70" s="72" t="s">
        <v>262</v>
      </c>
      <c r="E70" s="72"/>
      <c r="F70" s="72"/>
      <c r="G70" s="73">
        <v>45</v>
      </c>
      <c r="H70" s="58"/>
      <c r="I70" s="43"/>
      <c r="J70" s="33"/>
      <c r="K70" s="33"/>
      <c r="L70" s="33"/>
      <c r="M70" s="33"/>
    </row>
    <row r="71" spans="1:13" s="117" customFormat="1" ht="12" customHeight="1">
      <c r="A71" s="74" t="s">
        <v>266</v>
      </c>
      <c r="B71" s="75" t="s">
        <v>226</v>
      </c>
      <c r="C71" s="74" t="s">
        <v>261</v>
      </c>
      <c r="D71" s="74" t="s">
        <v>262</v>
      </c>
      <c r="E71" s="74" t="s">
        <v>17</v>
      </c>
      <c r="F71" s="74"/>
      <c r="G71" s="65">
        <v>45</v>
      </c>
      <c r="H71" s="59"/>
      <c r="I71" s="44"/>
      <c r="J71" s="116"/>
      <c r="K71" s="116"/>
      <c r="L71" s="116"/>
      <c r="M71" s="116"/>
    </row>
    <row r="72" spans="1:13" s="3" customFormat="1" ht="12" customHeight="1">
      <c r="A72" s="72" t="s">
        <v>267</v>
      </c>
      <c r="B72" s="69" t="s">
        <v>268</v>
      </c>
      <c r="C72" s="72" t="s">
        <v>261</v>
      </c>
      <c r="D72" s="72" t="s">
        <v>269</v>
      </c>
      <c r="E72" s="72"/>
      <c r="F72" s="72"/>
      <c r="G72" s="73">
        <f>G73</f>
        <v>11445.6</v>
      </c>
      <c r="H72" s="58"/>
      <c r="I72" s="43"/>
      <c r="J72" s="33"/>
      <c r="K72" s="33"/>
      <c r="L72" s="33"/>
      <c r="M72" s="33"/>
    </row>
    <row r="73" spans="1:13" s="117" customFormat="1" ht="12" customHeight="1">
      <c r="A73" s="92" t="s">
        <v>270</v>
      </c>
      <c r="B73" s="89" t="s">
        <v>226</v>
      </c>
      <c r="C73" s="92"/>
      <c r="D73" s="92" t="s">
        <v>269</v>
      </c>
      <c r="E73" s="92" t="s">
        <v>17</v>
      </c>
      <c r="F73" s="74"/>
      <c r="G73" s="93">
        <v>11445.6</v>
      </c>
      <c r="H73" s="59"/>
      <c r="I73" s="44"/>
      <c r="J73" s="116"/>
      <c r="K73" s="116"/>
      <c r="L73" s="116"/>
      <c r="M73" s="116"/>
    </row>
    <row r="74" spans="1:13" s="3" customFormat="1" ht="12" customHeight="1">
      <c r="A74" s="96" t="s">
        <v>271</v>
      </c>
      <c r="B74" s="125" t="s">
        <v>285</v>
      </c>
      <c r="C74" s="127"/>
      <c r="D74" s="96"/>
      <c r="E74" s="131"/>
      <c r="F74" s="129"/>
      <c r="G74" s="98"/>
      <c r="H74" s="58"/>
      <c r="I74" s="43"/>
      <c r="J74" s="33"/>
      <c r="K74" s="33"/>
      <c r="L74" s="33"/>
      <c r="M74" s="33"/>
    </row>
    <row r="75" spans="1:13" s="3" customFormat="1" ht="12" customHeight="1">
      <c r="A75" s="100"/>
      <c r="B75" s="126" t="s">
        <v>272</v>
      </c>
      <c r="C75" s="128" t="s">
        <v>261</v>
      </c>
      <c r="D75" s="100" t="s">
        <v>273</v>
      </c>
      <c r="E75" s="132"/>
      <c r="F75" s="129"/>
      <c r="G75" s="99">
        <v>80</v>
      </c>
      <c r="H75" s="58"/>
      <c r="I75" s="43"/>
      <c r="J75" s="33"/>
      <c r="K75" s="33"/>
      <c r="L75" s="33"/>
      <c r="M75" s="33"/>
    </row>
    <row r="76" spans="1:13" s="117" customFormat="1" ht="12" customHeight="1">
      <c r="A76" s="87" t="s">
        <v>274</v>
      </c>
      <c r="B76" s="90" t="s">
        <v>226</v>
      </c>
      <c r="C76" s="87" t="s">
        <v>261</v>
      </c>
      <c r="D76" s="87" t="s">
        <v>273</v>
      </c>
      <c r="E76" s="87" t="s">
        <v>17</v>
      </c>
      <c r="F76" s="74"/>
      <c r="G76" s="95">
        <v>80</v>
      </c>
      <c r="H76" s="59"/>
      <c r="I76" s="44"/>
      <c r="J76" s="116"/>
      <c r="K76" s="116"/>
      <c r="L76" s="116"/>
      <c r="M76" s="116"/>
    </row>
    <row r="77" spans="1:13" s="3" customFormat="1" ht="12" customHeight="1">
      <c r="A77" s="127" t="s">
        <v>275</v>
      </c>
      <c r="B77" s="133" t="s">
        <v>230</v>
      </c>
      <c r="C77" s="127"/>
      <c r="D77" s="127"/>
      <c r="E77" s="96"/>
      <c r="F77" s="129"/>
      <c r="G77" s="98"/>
      <c r="H77" s="58"/>
      <c r="I77" s="43"/>
      <c r="J77" s="33"/>
      <c r="K77" s="33"/>
      <c r="L77" s="33"/>
      <c r="M77" s="33"/>
    </row>
    <row r="78" spans="1:13" s="3" customFormat="1" ht="12" customHeight="1">
      <c r="A78" s="128"/>
      <c r="B78" s="134" t="s">
        <v>103</v>
      </c>
      <c r="C78" s="128" t="s">
        <v>261</v>
      </c>
      <c r="D78" s="128" t="s">
        <v>276</v>
      </c>
      <c r="E78" s="100"/>
      <c r="F78" s="129"/>
      <c r="G78" s="99">
        <v>84</v>
      </c>
      <c r="H78" s="58"/>
      <c r="I78" s="43"/>
      <c r="J78" s="33"/>
      <c r="K78" s="33"/>
      <c r="L78" s="33"/>
      <c r="M78" s="33"/>
    </row>
    <row r="79" spans="1:13" s="117" customFormat="1" ht="12" customHeight="1">
      <c r="A79" s="88" t="s">
        <v>277</v>
      </c>
      <c r="B79" s="124" t="s">
        <v>127</v>
      </c>
      <c r="C79" s="88" t="s">
        <v>261</v>
      </c>
      <c r="D79" s="88" t="s">
        <v>276</v>
      </c>
      <c r="E79" s="88" t="s">
        <v>17</v>
      </c>
      <c r="F79" s="74"/>
      <c r="G79" s="130">
        <v>84</v>
      </c>
      <c r="H79" s="59"/>
      <c r="I79" s="44"/>
      <c r="J79" s="116"/>
      <c r="K79" s="116"/>
      <c r="L79" s="116"/>
      <c r="M79" s="116"/>
    </row>
    <row r="80" spans="1:13" s="3" customFormat="1" ht="15" customHeight="1">
      <c r="A80" s="72" t="s">
        <v>29</v>
      </c>
      <c r="B80" s="69" t="s">
        <v>63</v>
      </c>
      <c r="C80" s="72" t="s">
        <v>241</v>
      </c>
      <c r="D80" s="72"/>
      <c r="E80" s="72"/>
      <c r="F80" s="72"/>
      <c r="G80" s="73">
        <f>SUM(G81)</f>
        <v>90</v>
      </c>
      <c r="H80" s="58"/>
      <c r="I80" s="43"/>
      <c r="J80" s="33"/>
      <c r="K80" s="33"/>
      <c r="L80" s="33"/>
      <c r="M80" s="33"/>
    </row>
    <row r="81" spans="1:13" ht="12" customHeight="1">
      <c r="A81" s="96" t="s">
        <v>30</v>
      </c>
      <c r="B81" s="84" t="s">
        <v>239</v>
      </c>
      <c r="C81" s="96" t="s">
        <v>211</v>
      </c>
      <c r="D81" s="96"/>
      <c r="E81" s="96"/>
      <c r="F81" s="72"/>
      <c r="G81" s="98">
        <f>SUM(G83)</f>
        <v>90</v>
      </c>
      <c r="H81" s="58"/>
      <c r="I81" s="43"/>
      <c r="J81" s="30"/>
      <c r="K81" s="30"/>
      <c r="L81" s="30"/>
      <c r="M81" s="30"/>
    </row>
    <row r="82" spans="1:13" ht="10.5" customHeight="1">
      <c r="A82" s="88"/>
      <c r="B82" s="97" t="s">
        <v>286</v>
      </c>
      <c r="C82" s="88"/>
      <c r="D82" s="88"/>
      <c r="E82" s="88"/>
      <c r="F82" s="74"/>
      <c r="G82" s="99"/>
      <c r="H82" s="58"/>
      <c r="I82" s="43"/>
      <c r="J82" s="30"/>
      <c r="K82" s="30"/>
      <c r="L82" s="30"/>
      <c r="M82" s="30"/>
    </row>
    <row r="83" spans="1:13" ht="11.25" customHeight="1">
      <c r="A83" s="96" t="s">
        <v>31</v>
      </c>
      <c r="B83" s="84" t="s">
        <v>234</v>
      </c>
      <c r="C83" s="96" t="s">
        <v>6</v>
      </c>
      <c r="D83" s="96" t="s">
        <v>164</v>
      </c>
      <c r="E83" s="96"/>
      <c r="F83" s="72"/>
      <c r="G83" s="98">
        <f>SUM(G86)</f>
        <v>90</v>
      </c>
      <c r="H83" s="58"/>
      <c r="I83" s="43"/>
      <c r="J83" s="30"/>
      <c r="K83" s="30"/>
      <c r="L83" s="30"/>
      <c r="M83" s="30"/>
    </row>
    <row r="84" spans="1:13" ht="11.25" customHeight="1">
      <c r="A84" s="86"/>
      <c r="B84" s="51" t="s">
        <v>287</v>
      </c>
      <c r="C84" s="86"/>
      <c r="D84" s="86"/>
      <c r="E84" s="86"/>
      <c r="F84" s="72"/>
      <c r="G84" s="94"/>
      <c r="H84" s="58"/>
      <c r="I84" s="43"/>
      <c r="J84" s="30"/>
      <c r="K84" s="30"/>
      <c r="L84" s="30"/>
      <c r="M84" s="30"/>
    </row>
    <row r="85" spans="1:13" ht="10.5" customHeight="1">
      <c r="A85" s="100"/>
      <c r="B85" s="97" t="s">
        <v>235</v>
      </c>
      <c r="C85" s="100"/>
      <c r="D85" s="100"/>
      <c r="E85" s="100"/>
      <c r="F85" s="72"/>
      <c r="G85" s="99"/>
      <c r="H85" s="58"/>
      <c r="I85" s="43"/>
      <c r="J85" s="30"/>
      <c r="K85" s="30"/>
      <c r="L85" s="30"/>
      <c r="M85" s="30"/>
    </row>
    <row r="86" spans="1:13" ht="12.75" customHeight="1">
      <c r="A86" s="74" t="s">
        <v>32</v>
      </c>
      <c r="B86" s="75" t="s">
        <v>226</v>
      </c>
      <c r="C86" s="74" t="s">
        <v>6</v>
      </c>
      <c r="D86" s="74" t="s">
        <v>164</v>
      </c>
      <c r="E86" s="74" t="s">
        <v>17</v>
      </c>
      <c r="F86" s="74"/>
      <c r="G86" s="65">
        <v>90</v>
      </c>
      <c r="H86" s="58"/>
      <c r="I86" s="43"/>
      <c r="J86" s="30"/>
      <c r="K86" s="30"/>
      <c r="L86" s="30"/>
      <c r="M86" s="30"/>
    </row>
    <row r="87" spans="1:13" ht="12.75" customHeight="1">
      <c r="A87" s="72" t="s">
        <v>83</v>
      </c>
      <c r="B87" s="69" t="s">
        <v>82</v>
      </c>
      <c r="C87" s="72" t="s">
        <v>249</v>
      </c>
      <c r="D87" s="74"/>
      <c r="E87" s="74"/>
      <c r="F87" s="74"/>
      <c r="G87" s="73">
        <f>G88</f>
        <v>62.9</v>
      </c>
      <c r="H87" s="59"/>
      <c r="I87" s="43"/>
      <c r="J87" s="30"/>
      <c r="K87" s="30"/>
      <c r="L87" s="30"/>
      <c r="M87" s="30"/>
    </row>
    <row r="88" spans="1:13" ht="13.5" customHeight="1">
      <c r="A88" s="72" t="s">
        <v>34</v>
      </c>
      <c r="B88" s="69" t="s">
        <v>238</v>
      </c>
      <c r="C88" s="72" t="s">
        <v>248</v>
      </c>
      <c r="D88" s="74"/>
      <c r="E88" s="74"/>
      <c r="F88" s="74"/>
      <c r="G88" s="73">
        <f>G89</f>
        <v>62.9</v>
      </c>
      <c r="H88" s="59"/>
      <c r="I88" s="43"/>
      <c r="J88" s="30"/>
      <c r="K88" s="30"/>
      <c r="L88" s="30"/>
      <c r="M88" s="30"/>
    </row>
    <row r="89" spans="1:13" ht="12.75" customHeight="1">
      <c r="A89" s="111" t="s">
        <v>35</v>
      </c>
      <c r="B89" s="115" t="s">
        <v>131</v>
      </c>
      <c r="C89" s="111" t="s">
        <v>81</v>
      </c>
      <c r="D89" s="111" t="s">
        <v>165</v>
      </c>
      <c r="E89" s="111"/>
      <c r="F89" s="72"/>
      <c r="G89" s="112">
        <f>G91</f>
        <v>62.9</v>
      </c>
      <c r="H89" s="59"/>
      <c r="I89" s="43"/>
      <c r="J89" s="30"/>
      <c r="K89" s="30"/>
      <c r="L89" s="30"/>
      <c r="M89" s="30"/>
    </row>
    <row r="90" spans="1:13" ht="11.25" customHeight="1">
      <c r="A90" s="102"/>
      <c r="B90" s="101" t="s">
        <v>132</v>
      </c>
      <c r="C90" s="103"/>
      <c r="D90" s="103"/>
      <c r="E90" s="103"/>
      <c r="F90" s="70"/>
      <c r="G90" s="102"/>
      <c r="H90" s="59"/>
      <c r="I90" s="43"/>
      <c r="J90" s="30"/>
      <c r="K90" s="30"/>
      <c r="L90" s="30"/>
      <c r="M90" s="30"/>
    </row>
    <row r="91" spans="1:13" ht="11.25" customHeight="1">
      <c r="A91" s="77" t="s">
        <v>36</v>
      </c>
      <c r="B91" s="75" t="s">
        <v>226</v>
      </c>
      <c r="C91" s="77" t="s">
        <v>81</v>
      </c>
      <c r="D91" s="78">
        <v>5100000120</v>
      </c>
      <c r="E91" s="78">
        <v>200</v>
      </c>
      <c r="F91" s="76"/>
      <c r="G91" s="79">
        <v>62.9</v>
      </c>
      <c r="H91" s="59"/>
      <c r="I91" s="43"/>
      <c r="J91" s="30"/>
      <c r="K91" s="30"/>
      <c r="L91" s="30"/>
      <c r="M91" s="30"/>
    </row>
    <row r="92" spans="1:13" ht="11.25" customHeight="1">
      <c r="A92" s="68">
        <v>4</v>
      </c>
      <c r="B92" s="69" t="s">
        <v>33</v>
      </c>
      <c r="C92" s="72" t="s">
        <v>251</v>
      </c>
      <c r="D92" s="72"/>
      <c r="E92" s="72"/>
      <c r="F92" s="72"/>
      <c r="G92" s="73">
        <f>SUM(G93)</f>
        <v>102581.20000000001</v>
      </c>
      <c r="H92" s="58"/>
      <c r="I92" s="43"/>
      <c r="J92" s="30"/>
      <c r="K92" s="30"/>
      <c r="L92" s="30"/>
      <c r="M92" s="30"/>
    </row>
    <row r="93" spans="1:13" ht="11.25" customHeight="1">
      <c r="A93" s="72" t="s">
        <v>40</v>
      </c>
      <c r="B93" s="69" t="s">
        <v>37</v>
      </c>
      <c r="C93" s="72" t="s">
        <v>250</v>
      </c>
      <c r="D93" s="72"/>
      <c r="E93" s="72"/>
      <c r="F93" s="72"/>
      <c r="G93" s="73">
        <f>SUM(G94)</f>
        <v>102581.20000000001</v>
      </c>
      <c r="H93" s="60"/>
      <c r="I93" s="43"/>
      <c r="J93" s="30"/>
      <c r="K93" s="30"/>
      <c r="L93" s="30"/>
      <c r="M93" s="30"/>
    </row>
    <row r="94" spans="1:13" ht="11.25" customHeight="1">
      <c r="A94" s="72" t="s">
        <v>41</v>
      </c>
      <c r="B94" s="69" t="s">
        <v>143</v>
      </c>
      <c r="C94" s="72" t="s">
        <v>38</v>
      </c>
      <c r="D94" s="72" t="s">
        <v>166</v>
      </c>
      <c r="E94" s="72"/>
      <c r="F94" s="72"/>
      <c r="G94" s="73">
        <f>SUM(G95)</f>
        <v>102581.20000000001</v>
      </c>
      <c r="H94" s="60"/>
      <c r="I94" s="43"/>
      <c r="J94" s="30"/>
      <c r="K94" s="30"/>
      <c r="L94" s="30"/>
      <c r="M94" s="30"/>
    </row>
    <row r="95" spans="1:13" ht="12.75" customHeight="1">
      <c r="A95" s="74" t="s">
        <v>283</v>
      </c>
      <c r="B95" s="75" t="s">
        <v>226</v>
      </c>
      <c r="C95" s="74" t="s">
        <v>38</v>
      </c>
      <c r="D95" s="74" t="s">
        <v>166</v>
      </c>
      <c r="E95" s="74" t="s">
        <v>17</v>
      </c>
      <c r="F95" s="74"/>
      <c r="G95" s="73">
        <f>G97+G100+G102+G105+G107+G110</f>
        <v>102581.20000000001</v>
      </c>
      <c r="H95" s="58"/>
      <c r="I95" s="43"/>
      <c r="J95" s="30"/>
      <c r="K95" s="30"/>
      <c r="L95" s="30"/>
      <c r="M95" s="30"/>
    </row>
    <row r="96" spans="1:13" ht="10.5" customHeight="1">
      <c r="A96" s="72" t="s">
        <v>84</v>
      </c>
      <c r="B96" s="80" t="s">
        <v>61</v>
      </c>
      <c r="C96" s="72"/>
      <c r="D96" s="72"/>
      <c r="E96" s="69"/>
      <c r="F96" s="72"/>
      <c r="G96" s="73"/>
      <c r="H96" s="60"/>
      <c r="I96" s="43"/>
      <c r="J96" s="30"/>
      <c r="K96" s="30"/>
      <c r="L96" s="30"/>
      <c r="M96" s="30"/>
    </row>
    <row r="97" spans="1:13" ht="12" customHeight="1">
      <c r="A97" s="96" t="s">
        <v>85</v>
      </c>
      <c r="B97" s="84" t="s">
        <v>109</v>
      </c>
      <c r="C97" s="96" t="s">
        <v>38</v>
      </c>
      <c r="D97" s="96" t="s">
        <v>167</v>
      </c>
      <c r="E97" s="96"/>
      <c r="F97" s="72"/>
      <c r="G97" s="98">
        <f>SUM(G99)</f>
        <v>45100.9</v>
      </c>
      <c r="H97" s="60"/>
      <c r="I97" s="43"/>
      <c r="J97" s="30"/>
      <c r="K97" s="30"/>
      <c r="L97" s="30"/>
      <c r="M97" s="30"/>
    </row>
    <row r="98" spans="1:13" ht="9.75" customHeight="1">
      <c r="A98" s="100"/>
      <c r="B98" s="97" t="s">
        <v>108</v>
      </c>
      <c r="C98" s="100"/>
      <c r="D98" s="100"/>
      <c r="E98" s="100"/>
      <c r="F98" s="72"/>
      <c r="G98" s="99"/>
      <c r="H98" s="60"/>
      <c r="I98" s="43"/>
      <c r="J98" s="30"/>
      <c r="K98" s="30"/>
      <c r="L98" s="30"/>
      <c r="M98" s="30"/>
    </row>
    <row r="99" spans="1:13" ht="12" customHeight="1">
      <c r="A99" s="74" t="s">
        <v>104</v>
      </c>
      <c r="B99" s="75" t="s">
        <v>226</v>
      </c>
      <c r="C99" s="74" t="s">
        <v>38</v>
      </c>
      <c r="D99" s="74" t="s">
        <v>167</v>
      </c>
      <c r="E99" s="74" t="s">
        <v>17</v>
      </c>
      <c r="F99" s="74"/>
      <c r="G99" s="65">
        <v>45100.9</v>
      </c>
      <c r="H99" s="58"/>
      <c r="I99" s="43"/>
      <c r="J99" s="30"/>
      <c r="K99" s="30"/>
      <c r="L99" s="30"/>
      <c r="M99" s="30"/>
    </row>
    <row r="100" spans="1:13" s="3" customFormat="1" ht="12" customHeight="1">
      <c r="A100" s="72" t="s">
        <v>86</v>
      </c>
      <c r="B100" s="69" t="s">
        <v>80</v>
      </c>
      <c r="C100" s="72" t="s">
        <v>38</v>
      </c>
      <c r="D100" s="72" t="s">
        <v>168</v>
      </c>
      <c r="E100" s="72"/>
      <c r="F100" s="72"/>
      <c r="G100" s="73">
        <f>G101</f>
        <v>428.2</v>
      </c>
      <c r="H100" s="60"/>
      <c r="I100" s="43"/>
      <c r="J100" s="33"/>
      <c r="K100" s="33"/>
      <c r="L100" s="33"/>
      <c r="M100" s="33"/>
    </row>
    <row r="101" spans="1:13" s="3" customFormat="1" ht="12" customHeight="1">
      <c r="A101" s="74" t="s">
        <v>105</v>
      </c>
      <c r="B101" s="75" t="s">
        <v>226</v>
      </c>
      <c r="C101" s="74" t="s">
        <v>38</v>
      </c>
      <c r="D101" s="74" t="s">
        <v>168</v>
      </c>
      <c r="E101" s="74" t="s">
        <v>17</v>
      </c>
      <c r="F101" s="74"/>
      <c r="G101" s="65">
        <v>428.2</v>
      </c>
      <c r="H101" s="46"/>
      <c r="I101" s="44"/>
      <c r="J101" s="33"/>
      <c r="K101" s="33"/>
      <c r="L101" s="33"/>
      <c r="M101" s="33"/>
    </row>
    <row r="102" spans="1:13" s="3" customFormat="1" ht="12.75" customHeight="1">
      <c r="A102" s="96" t="s">
        <v>87</v>
      </c>
      <c r="B102" s="84" t="s">
        <v>278</v>
      </c>
      <c r="C102" s="96" t="s">
        <v>38</v>
      </c>
      <c r="D102" s="96" t="s">
        <v>169</v>
      </c>
      <c r="E102" s="96"/>
      <c r="F102" s="72"/>
      <c r="G102" s="98">
        <f>SUM(G104)</f>
        <v>300</v>
      </c>
      <c r="H102" s="60"/>
      <c r="I102" s="43"/>
      <c r="J102" s="33"/>
      <c r="K102" s="33"/>
      <c r="L102" s="33"/>
      <c r="M102" s="33"/>
    </row>
    <row r="103" spans="1:13" s="3" customFormat="1" ht="11.25" customHeight="1">
      <c r="A103" s="100"/>
      <c r="B103" s="97" t="s">
        <v>155</v>
      </c>
      <c r="C103" s="100"/>
      <c r="D103" s="100"/>
      <c r="E103" s="100"/>
      <c r="F103" s="72"/>
      <c r="G103" s="99"/>
      <c r="H103" s="60"/>
      <c r="I103" s="43"/>
      <c r="J103" s="33"/>
      <c r="K103" s="33"/>
      <c r="L103" s="33"/>
      <c r="M103" s="33"/>
    </row>
    <row r="104" spans="1:13" s="3" customFormat="1" ht="12.75" customHeight="1">
      <c r="A104" s="74" t="s">
        <v>106</v>
      </c>
      <c r="B104" s="75" t="s">
        <v>226</v>
      </c>
      <c r="C104" s="74" t="s">
        <v>38</v>
      </c>
      <c r="D104" s="74" t="s">
        <v>169</v>
      </c>
      <c r="E104" s="74" t="s">
        <v>17</v>
      </c>
      <c r="F104" s="74"/>
      <c r="G104" s="65">
        <v>300</v>
      </c>
      <c r="H104" s="58"/>
      <c r="I104" s="43"/>
      <c r="J104" s="33"/>
      <c r="K104" s="33"/>
      <c r="L104" s="33"/>
      <c r="M104" s="33"/>
    </row>
    <row r="105" spans="1:13" s="3" customFormat="1" ht="12.75" customHeight="1">
      <c r="A105" s="72" t="s">
        <v>88</v>
      </c>
      <c r="B105" s="69" t="s">
        <v>279</v>
      </c>
      <c r="C105" s="72" t="s">
        <v>38</v>
      </c>
      <c r="D105" s="72" t="s">
        <v>170</v>
      </c>
      <c r="E105" s="72"/>
      <c r="F105" s="72"/>
      <c r="G105" s="73">
        <f>SUM(G106)</f>
        <v>19458.5</v>
      </c>
      <c r="H105" s="60"/>
      <c r="I105" s="43"/>
      <c r="J105" s="33"/>
      <c r="K105" s="33"/>
      <c r="L105" s="33"/>
      <c r="M105" s="33"/>
    </row>
    <row r="106" spans="1:13" s="3" customFormat="1" ht="12.75" customHeight="1">
      <c r="A106" s="74" t="s">
        <v>107</v>
      </c>
      <c r="B106" s="75" t="s">
        <v>226</v>
      </c>
      <c r="C106" s="74" t="s">
        <v>38</v>
      </c>
      <c r="D106" s="74" t="s">
        <v>170</v>
      </c>
      <c r="E106" s="74" t="s">
        <v>17</v>
      </c>
      <c r="F106" s="74"/>
      <c r="G106" s="65">
        <v>19458.5</v>
      </c>
      <c r="H106" s="58"/>
      <c r="I106" s="43"/>
      <c r="J106" s="33"/>
      <c r="K106" s="33"/>
      <c r="L106" s="33"/>
      <c r="M106" s="33"/>
    </row>
    <row r="107" spans="1:13" s="3" customFormat="1" ht="11.25" customHeight="1">
      <c r="A107" s="96" t="s">
        <v>89</v>
      </c>
      <c r="B107" s="84" t="s">
        <v>110</v>
      </c>
      <c r="C107" s="96" t="s">
        <v>38</v>
      </c>
      <c r="D107" s="96" t="s">
        <v>171</v>
      </c>
      <c r="E107" s="96"/>
      <c r="F107" s="72"/>
      <c r="G107" s="98">
        <f>SUM(G109)</f>
        <v>2500</v>
      </c>
      <c r="H107" s="60"/>
      <c r="I107" s="43"/>
      <c r="J107" s="33"/>
      <c r="K107" s="33"/>
      <c r="L107" s="33"/>
      <c r="M107" s="33"/>
    </row>
    <row r="108" spans="1:13" s="3" customFormat="1" ht="10.5" customHeight="1">
      <c r="A108" s="100"/>
      <c r="B108" s="97" t="s">
        <v>79</v>
      </c>
      <c r="C108" s="100"/>
      <c r="D108" s="100"/>
      <c r="E108" s="100"/>
      <c r="F108" s="72"/>
      <c r="G108" s="99"/>
      <c r="H108" s="60"/>
      <c r="I108" s="43"/>
      <c r="J108" s="33"/>
      <c r="K108" s="33"/>
      <c r="L108" s="33"/>
      <c r="M108" s="33"/>
    </row>
    <row r="109" spans="1:13" s="3" customFormat="1" ht="11.25" customHeight="1">
      <c r="A109" s="74" t="s">
        <v>111</v>
      </c>
      <c r="B109" s="75" t="s">
        <v>226</v>
      </c>
      <c r="C109" s="74" t="s">
        <v>38</v>
      </c>
      <c r="D109" s="74" t="s">
        <v>171</v>
      </c>
      <c r="E109" s="74" t="s">
        <v>17</v>
      </c>
      <c r="F109" s="74"/>
      <c r="G109" s="65">
        <v>2500</v>
      </c>
      <c r="H109" s="58"/>
      <c r="I109" s="43"/>
      <c r="J109" s="33"/>
      <c r="K109" s="33"/>
      <c r="L109" s="33"/>
      <c r="M109" s="33"/>
    </row>
    <row r="110" spans="1:13" s="3" customFormat="1" ht="12" customHeight="1">
      <c r="A110" s="113" t="s">
        <v>90</v>
      </c>
      <c r="B110" s="115" t="s">
        <v>154</v>
      </c>
      <c r="C110" s="113" t="s">
        <v>38</v>
      </c>
      <c r="D110" s="113" t="s">
        <v>172</v>
      </c>
      <c r="E110" s="113"/>
      <c r="F110" s="81" t="s">
        <v>4</v>
      </c>
      <c r="G110" s="114">
        <f>SUM(G111)</f>
        <v>34793.599999999999</v>
      </c>
      <c r="H110" s="60"/>
      <c r="I110" s="43"/>
      <c r="J110" s="33"/>
      <c r="K110" s="33"/>
      <c r="L110" s="33"/>
      <c r="M110" s="33"/>
    </row>
    <row r="111" spans="1:13" s="3" customFormat="1" ht="15" customHeight="1">
      <c r="A111" s="92" t="s">
        <v>112</v>
      </c>
      <c r="B111" s="75" t="s">
        <v>226</v>
      </c>
      <c r="C111" s="92" t="s">
        <v>38</v>
      </c>
      <c r="D111" s="92" t="s">
        <v>172</v>
      </c>
      <c r="E111" s="92" t="s">
        <v>17</v>
      </c>
      <c r="F111" s="92"/>
      <c r="G111" s="93">
        <v>34793.599999999999</v>
      </c>
      <c r="H111" s="58"/>
      <c r="I111" s="43"/>
      <c r="J111" s="33"/>
      <c r="K111" s="33"/>
      <c r="L111" s="33"/>
      <c r="M111" s="33"/>
    </row>
    <row r="112" spans="1:13" s="3" customFormat="1" ht="15" customHeight="1">
      <c r="A112" s="121"/>
      <c r="B112" s="122"/>
      <c r="C112" s="121"/>
      <c r="D112" s="121"/>
      <c r="E112" s="121"/>
      <c r="F112" s="121"/>
      <c r="G112" s="123" t="s">
        <v>188</v>
      </c>
      <c r="H112" s="58"/>
      <c r="I112" s="43"/>
      <c r="J112" s="33"/>
      <c r="K112" s="33"/>
      <c r="L112" s="33"/>
      <c r="M112" s="33"/>
    </row>
    <row r="113" spans="1:13" s="3" customFormat="1" ht="12.75" customHeight="1">
      <c r="A113" s="148" t="s">
        <v>2</v>
      </c>
      <c r="B113" s="151" t="s">
        <v>0</v>
      </c>
      <c r="C113" s="154" t="s">
        <v>308</v>
      </c>
      <c r="D113" s="154" t="s">
        <v>121</v>
      </c>
      <c r="E113" s="159" t="s">
        <v>129</v>
      </c>
      <c r="F113" s="120"/>
      <c r="G113" s="154" t="s">
        <v>209</v>
      </c>
      <c r="H113" s="60"/>
      <c r="I113" s="43"/>
      <c r="J113" s="33"/>
      <c r="K113" s="33"/>
      <c r="L113" s="33"/>
      <c r="M113" s="33"/>
    </row>
    <row r="114" spans="1:13" s="3" customFormat="1" ht="12.75" customHeight="1">
      <c r="A114" s="149"/>
      <c r="B114" s="152"/>
      <c r="C114" s="155"/>
      <c r="D114" s="155"/>
      <c r="E114" s="160"/>
      <c r="F114" s="120" t="s">
        <v>78</v>
      </c>
      <c r="G114" s="155"/>
      <c r="H114" s="60"/>
      <c r="I114" s="43"/>
      <c r="J114" s="33"/>
      <c r="K114" s="33"/>
      <c r="L114" s="33"/>
      <c r="M114" s="33"/>
    </row>
    <row r="115" spans="1:13" s="3" customFormat="1" ht="22.5" customHeight="1">
      <c r="A115" s="150"/>
      <c r="B115" s="153"/>
      <c r="C115" s="156"/>
      <c r="D115" s="156"/>
      <c r="E115" s="161"/>
      <c r="F115" s="120"/>
      <c r="G115" s="156"/>
      <c r="H115" s="60"/>
      <c r="I115" s="43"/>
      <c r="J115" s="33"/>
      <c r="K115" s="33"/>
      <c r="L115" s="33"/>
      <c r="M115" s="33"/>
    </row>
    <row r="116" spans="1:13" s="3" customFormat="1" ht="12" customHeight="1">
      <c r="A116" s="72" t="s">
        <v>42</v>
      </c>
      <c r="B116" s="69" t="s">
        <v>39</v>
      </c>
      <c r="C116" s="72" t="s">
        <v>253</v>
      </c>
      <c r="D116" s="72"/>
      <c r="E116" s="72"/>
      <c r="F116" s="74"/>
      <c r="G116" s="73">
        <f>SUM(G122+G117)+G126</f>
        <v>3403</v>
      </c>
      <c r="H116" s="58"/>
      <c r="I116" s="43"/>
      <c r="J116" s="33"/>
      <c r="K116" s="33"/>
      <c r="L116" s="33"/>
      <c r="M116" s="33"/>
    </row>
    <row r="117" spans="1:13" s="3" customFormat="1" ht="12" customHeight="1">
      <c r="A117" s="96" t="s">
        <v>43</v>
      </c>
      <c r="B117" s="83" t="s">
        <v>146</v>
      </c>
      <c r="C117" s="96" t="s">
        <v>252</v>
      </c>
      <c r="D117" s="96"/>
      <c r="E117" s="96"/>
      <c r="F117" s="72"/>
      <c r="G117" s="98">
        <f>SUM(G118)</f>
        <v>103</v>
      </c>
      <c r="H117" s="58"/>
      <c r="I117" s="43"/>
      <c r="J117" s="33"/>
      <c r="K117" s="33"/>
      <c r="L117" s="33"/>
      <c r="M117" s="33"/>
    </row>
    <row r="118" spans="1:13" s="3" customFormat="1" ht="12.75" customHeight="1">
      <c r="A118" s="96" t="s">
        <v>45</v>
      </c>
      <c r="B118" s="84" t="s">
        <v>147</v>
      </c>
      <c r="C118" s="96" t="s">
        <v>96</v>
      </c>
      <c r="D118" s="96" t="s">
        <v>173</v>
      </c>
      <c r="E118" s="96"/>
      <c r="F118" s="72"/>
      <c r="G118" s="98">
        <f>SUM(G121)</f>
        <v>103</v>
      </c>
      <c r="H118" s="58"/>
      <c r="I118" s="43"/>
      <c r="J118" s="33"/>
      <c r="K118" s="33"/>
      <c r="L118" s="33"/>
      <c r="M118" s="33"/>
    </row>
    <row r="119" spans="1:13" s="3" customFormat="1" ht="12" customHeight="1">
      <c r="A119" s="86"/>
      <c r="B119" s="91" t="s">
        <v>148</v>
      </c>
      <c r="C119" s="86"/>
      <c r="D119" s="86"/>
      <c r="E119" s="86"/>
      <c r="F119" s="72"/>
      <c r="G119" s="95"/>
      <c r="H119" s="58"/>
      <c r="I119" s="43"/>
      <c r="J119" s="33"/>
      <c r="K119" s="33"/>
      <c r="L119" s="33"/>
      <c r="M119" s="33"/>
    </row>
    <row r="120" spans="1:13" s="3" customFormat="1" ht="12" customHeight="1">
      <c r="A120" s="86"/>
      <c r="B120" s="91" t="s">
        <v>149</v>
      </c>
      <c r="C120" s="87"/>
      <c r="D120" s="87"/>
      <c r="E120" s="87"/>
      <c r="F120" s="74"/>
      <c r="G120" s="95"/>
      <c r="H120" s="58"/>
      <c r="I120" s="43"/>
      <c r="J120" s="33"/>
      <c r="K120" s="33"/>
      <c r="L120" s="33"/>
      <c r="M120" s="33"/>
    </row>
    <row r="121" spans="1:13" s="3" customFormat="1" ht="14.25" customHeight="1">
      <c r="A121" s="74" t="s">
        <v>46</v>
      </c>
      <c r="B121" s="75" t="s">
        <v>226</v>
      </c>
      <c r="C121" s="74" t="s">
        <v>96</v>
      </c>
      <c r="D121" s="74" t="s">
        <v>173</v>
      </c>
      <c r="E121" s="74" t="s">
        <v>17</v>
      </c>
      <c r="F121" s="74"/>
      <c r="G121" s="65">
        <v>103</v>
      </c>
      <c r="H121" s="58"/>
      <c r="I121" s="43"/>
      <c r="J121" s="33"/>
      <c r="K121" s="33"/>
      <c r="L121" s="33"/>
      <c r="M121" s="33"/>
    </row>
    <row r="122" spans="1:13" s="3" customFormat="1" ht="12.75" customHeight="1">
      <c r="A122" s="72" t="s">
        <v>97</v>
      </c>
      <c r="B122" s="69" t="s">
        <v>208</v>
      </c>
      <c r="C122" s="72" t="s">
        <v>254</v>
      </c>
      <c r="D122" s="72"/>
      <c r="E122" s="72"/>
      <c r="F122" s="74"/>
      <c r="G122" s="73">
        <f>SUM(G123)</f>
        <v>1050</v>
      </c>
      <c r="H122" s="58"/>
      <c r="I122" s="43"/>
      <c r="J122" s="33"/>
      <c r="K122" s="33"/>
      <c r="L122" s="33"/>
      <c r="M122" s="33"/>
    </row>
    <row r="123" spans="1:13" s="3" customFormat="1" ht="12.75" customHeight="1">
      <c r="A123" s="96" t="s">
        <v>98</v>
      </c>
      <c r="B123" s="84" t="s">
        <v>288</v>
      </c>
      <c r="C123" s="96" t="s">
        <v>7</v>
      </c>
      <c r="D123" s="96" t="s">
        <v>174</v>
      </c>
      <c r="E123" s="96"/>
      <c r="F123" s="72"/>
      <c r="G123" s="98">
        <f>SUM(G125)</f>
        <v>1050</v>
      </c>
      <c r="H123" s="58"/>
      <c r="I123" s="43"/>
      <c r="J123" s="33"/>
      <c r="K123" s="33"/>
      <c r="L123" s="33"/>
      <c r="M123" s="33"/>
    </row>
    <row r="124" spans="1:13" s="3" customFormat="1" ht="10.5" customHeight="1">
      <c r="A124" s="100"/>
      <c r="B124" s="97" t="s">
        <v>113</v>
      </c>
      <c r="C124" s="104"/>
      <c r="D124" s="104"/>
      <c r="E124" s="104"/>
      <c r="F124" s="70"/>
      <c r="G124" s="99"/>
      <c r="H124" s="58"/>
      <c r="I124" s="43"/>
      <c r="J124" s="33"/>
      <c r="K124" s="33"/>
      <c r="L124" s="33"/>
      <c r="M124" s="33"/>
    </row>
    <row r="125" spans="1:13" s="3" customFormat="1" ht="12.75" customHeight="1">
      <c r="A125" s="74" t="s">
        <v>114</v>
      </c>
      <c r="B125" s="75" t="s">
        <v>226</v>
      </c>
      <c r="C125" s="74" t="s">
        <v>7</v>
      </c>
      <c r="D125" s="74" t="s">
        <v>174</v>
      </c>
      <c r="E125" s="74" t="s">
        <v>17</v>
      </c>
      <c r="F125" s="74"/>
      <c r="G125" s="65">
        <v>1050</v>
      </c>
      <c r="H125" s="58"/>
      <c r="I125" s="43"/>
      <c r="J125" s="33"/>
      <c r="K125" s="33"/>
      <c r="L125" s="33"/>
      <c r="M125" s="33"/>
    </row>
    <row r="126" spans="1:13" s="3" customFormat="1" ht="12.75" customHeight="1">
      <c r="A126" s="96" t="s">
        <v>210</v>
      </c>
      <c r="B126" s="84" t="s">
        <v>229</v>
      </c>
      <c r="C126" s="96" t="s">
        <v>211</v>
      </c>
      <c r="D126" s="92"/>
      <c r="E126" s="92"/>
      <c r="F126" s="74"/>
      <c r="G126" s="98">
        <f>SUM(G127+G130+G133+G136+G140+G144+G148)</f>
        <v>2250</v>
      </c>
      <c r="H126" s="58"/>
      <c r="I126" s="43"/>
      <c r="J126" s="33"/>
      <c r="K126" s="33"/>
      <c r="L126" s="33"/>
      <c r="M126" s="33"/>
    </row>
    <row r="127" spans="1:13" s="3" customFormat="1" ht="11.25" customHeight="1">
      <c r="A127" s="96" t="s">
        <v>212</v>
      </c>
      <c r="B127" s="84" t="s">
        <v>289</v>
      </c>
      <c r="C127" s="96" t="s">
        <v>213</v>
      </c>
      <c r="D127" s="96" t="s">
        <v>175</v>
      </c>
      <c r="E127" s="96"/>
      <c r="F127" s="72" t="s">
        <v>4</v>
      </c>
      <c r="G127" s="98">
        <f>SUM(G129)</f>
        <v>1030</v>
      </c>
      <c r="H127" s="60"/>
      <c r="I127" s="43"/>
      <c r="J127" s="33"/>
      <c r="K127" s="33"/>
      <c r="L127" s="33"/>
      <c r="M127" s="33"/>
    </row>
    <row r="128" spans="1:13" s="3" customFormat="1" ht="10.5" customHeight="1">
      <c r="A128" s="100"/>
      <c r="B128" s="97" t="s">
        <v>290</v>
      </c>
      <c r="C128" s="104"/>
      <c r="D128" s="104"/>
      <c r="E128" s="104"/>
      <c r="F128" s="70"/>
      <c r="G128" s="99"/>
      <c r="H128" s="60"/>
      <c r="I128" s="43"/>
      <c r="J128" s="33"/>
      <c r="K128" s="33"/>
      <c r="L128" s="33"/>
      <c r="M128" s="33"/>
    </row>
    <row r="129" spans="1:13" s="3" customFormat="1" ht="12.75" customHeight="1">
      <c r="A129" s="74" t="s">
        <v>217</v>
      </c>
      <c r="B129" s="75" t="s">
        <v>226</v>
      </c>
      <c r="C129" s="74" t="s">
        <v>213</v>
      </c>
      <c r="D129" s="74" t="s">
        <v>175</v>
      </c>
      <c r="E129" s="74" t="s">
        <v>17</v>
      </c>
      <c r="F129" s="74" t="s">
        <v>4</v>
      </c>
      <c r="G129" s="65">
        <v>1030</v>
      </c>
      <c r="H129" s="58"/>
      <c r="I129" s="43"/>
      <c r="J129" s="33"/>
      <c r="K129" s="33"/>
      <c r="L129" s="33"/>
      <c r="M129" s="33"/>
    </row>
    <row r="130" spans="1:13" s="3" customFormat="1" ht="12" customHeight="1">
      <c r="A130" s="96" t="s">
        <v>214</v>
      </c>
      <c r="B130" s="84" t="s">
        <v>291</v>
      </c>
      <c r="C130" s="96" t="s">
        <v>213</v>
      </c>
      <c r="D130" s="84">
        <v>7950000490</v>
      </c>
      <c r="E130" s="106"/>
      <c r="F130" s="69"/>
      <c r="G130" s="108">
        <f>G132</f>
        <v>420</v>
      </c>
      <c r="H130" s="60"/>
      <c r="I130" s="43"/>
      <c r="J130" s="33"/>
      <c r="K130" s="33"/>
      <c r="L130" s="33"/>
      <c r="M130" s="33"/>
    </row>
    <row r="131" spans="1:13" s="3" customFormat="1" ht="12" customHeight="1">
      <c r="A131" s="105"/>
      <c r="B131" s="97" t="s">
        <v>115</v>
      </c>
      <c r="C131" s="97"/>
      <c r="D131" s="97"/>
      <c r="E131" s="107"/>
      <c r="F131" s="69"/>
      <c r="G131" s="109"/>
      <c r="H131" s="60"/>
      <c r="I131" s="43"/>
      <c r="J131" s="33"/>
      <c r="K131" s="33"/>
      <c r="L131" s="33"/>
      <c r="M131" s="33"/>
    </row>
    <row r="132" spans="1:13" s="3" customFormat="1" ht="12" customHeight="1">
      <c r="A132" s="74" t="s">
        <v>215</v>
      </c>
      <c r="B132" s="75" t="s">
        <v>226</v>
      </c>
      <c r="C132" s="74" t="s">
        <v>213</v>
      </c>
      <c r="D132" s="74" t="s">
        <v>176</v>
      </c>
      <c r="E132" s="74" t="s">
        <v>17</v>
      </c>
      <c r="F132" s="74"/>
      <c r="G132" s="65">
        <v>420</v>
      </c>
      <c r="H132" s="60"/>
      <c r="I132" s="43"/>
      <c r="J132" s="33"/>
      <c r="K132" s="33"/>
      <c r="L132" s="33"/>
      <c r="M132" s="33"/>
    </row>
    <row r="133" spans="1:13" s="3" customFormat="1" ht="12" customHeight="1">
      <c r="A133" s="96" t="s">
        <v>216</v>
      </c>
      <c r="B133" s="84" t="s">
        <v>292</v>
      </c>
      <c r="C133" s="96" t="s">
        <v>213</v>
      </c>
      <c r="D133" s="96" t="s">
        <v>177</v>
      </c>
      <c r="E133" s="96"/>
      <c r="F133" s="72"/>
      <c r="G133" s="98">
        <f>G135</f>
        <v>100</v>
      </c>
      <c r="H133" s="60"/>
      <c r="I133" s="43"/>
      <c r="J133" s="33"/>
      <c r="K133" s="33"/>
      <c r="L133" s="33"/>
      <c r="M133" s="33"/>
    </row>
    <row r="134" spans="1:13" s="3" customFormat="1" ht="9.75" customHeight="1">
      <c r="A134" s="100"/>
      <c r="B134" s="97" t="s">
        <v>116</v>
      </c>
      <c r="C134" s="100"/>
      <c r="D134" s="100"/>
      <c r="E134" s="100"/>
      <c r="F134" s="72"/>
      <c r="G134" s="99"/>
      <c r="H134" s="60"/>
      <c r="I134" s="43"/>
      <c r="J134" s="33"/>
      <c r="K134" s="33"/>
      <c r="L134" s="33"/>
      <c r="M134" s="33"/>
    </row>
    <row r="135" spans="1:13" s="3" customFormat="1" ht="12" customHeight="1">
      <c r="A135" s="74" t="s">
        <v>218</v>
      </c>
      <c r="B135" s="75" t="s">
        <v>226</v>
      </c>
      <c r="C135" s="74" t="s">
        <v>213</v>
      </c>
      <c r="D135" s="74" t="s">
        <v>177</v>
      </c>
      <c r="E135" s="74" t="s">
        <v>17</v>
      </c>
      <c r="F135" s="74"/>
      <c r="G135" s="65">
        <v>100</v>
      </c>
      <c r="H135" s="58"/>
      <c r="I135" s="43"/>
      <c r="J135" s="33"/>
      <c r="K135" s="33"/>
      <c r="L135" s="33"/>
      <c r="M135" s="33"/>
    </row>
    <row r="136" spans="1:13" s="3" customFormat="1" ht="12" customHeight="1">
      <c r="A136" s="96" t="s">
        <v>219</v>
      </c>
      <c r="B136" s="84" t="s">
        <v>293</v>
      </c>
      <c r="C136" s="96" t="s">
        <v>213</v>
      </c>
      <c r="D136" s="96" t="s">
        <v>178</v>
      </c>
      <c r="E136" s="96"/>
      <c r="F136" s="96"/>
      <c r="G136" s="98">
        <f>SUM(G139)</f>
        <v>130</v>
      </c>
      <c r="H136" s="58"/>
      <c r="I136" s="43"/>
      <c r="J136" s="33"/>
      <c r="K136" s="33"/>
      <c r="L136" s="33"/>
      <c r="M136" s="33"/>
    </row>
    <row r="137" spans="1:13" s="3" customFormat="1" ht="12" customHeight="1">
      <c r="A137" s="86"/>
      <c r="B137" s="91" t="s">
        <v>227</v>
      </c>
      <c r="C137" s="86"/>
      <c r="D137" s="86"/>
      <c r="E137" s="86"/>
      <c r="F137" s="86"/>
      <c r="G137" s="94"/>
      <c r="H137" s="58"/>
      <c r="I137" s="43"/>
      <c r="J137" s="33"/>
      <c r="K137" s="33"/>
      <c r="L137" s="33"/>
      <c r="M137" s="33"/>
    </row>
    <row r="138" spans="1:13" s="3" customFormat="1" ht="12" customHeight="1">
      <c r="A138" s="100"/>
      <c r="B138" s="97" t="s">
        <v>228</v>
      </c>
      <c r="C138" s="100"/>
      <c r="D138" s="100"/>
      <c r="E138" s="100"/>
      <c r="F138" s="100"/>
      <c r="G138" s="99"/>
      <c r="H138" s="58"/>
      <c r="I138" s="43"/>
      <c r="J138" s="33"/>
      <c r="K138" s="33"/>
      <c r="L138" s="33"/>
      <c r="M138" s="33"/>
    </row>
    <row r="139" spans="1:13" s="3" customFormat="1" ht="12" customHeight="1">
      <c r="A139" s="92" t="s">
        <v>220</v>
      </c>
      <c r="B139" s="75" t="s">
        <v>226</v>
      </c>
      <c r="C139" s="92" t="s">
        <v>213</v>
      </c>
      <c r="D139" s="92" t="s">
        <v>178</v>
      </c>
      <c r="E139" s="92" t="s">
        <v>17</v>
      </c>
      <c r="F139" s="74"/>
      <c r="G139" s="93">
        <v>130</v>
      </c>
      <c r="H139" s="58"/>
      <c r="I139" s="43"/>
      <c r="J139" s="33"/>
      <c r="K139" s="33"/>
      <c r="L139" s="33"/>
      <c r="M139" s="33"/>
    </row>
    <row r="140" spans="1:13" s="3" customFormat="1" ht="12" customHeight="1">
      <c r="A140" s="96" t="s">
        <v>221</v>
      </c>
      <c r="B140" s="84" t="s">
        <v>294</v>
      </c>
      <c r="C140" s="96" t="s">
        <v>213</v>
      </c>
      <c r="D140" s="96" t="s">
        <v>179</v>
      </c>
      <c r="E140" s="96"/>
      <c r="F140" s="72"/>
      <c r="G140" s="98">
        <f>SUM(G143)</f>
        <v>190</v>
      </c>
      <c r="H140" s="60"/>
      <c r="I140" s="43"/>
      <c r="J140" s="33"/>
      <c r="K140" s="33"/>
      <c r="L140" s="33"/>
      <c r="M140" s="33"/>
    </row>
    <row r="141" spans="1:13" s="3" customFormat="1" ht="11.25" customHeight="1">
      <c r="A141" s="86"/>
      <c r="B141" s="91" t="s">
        <v>295</v>
      </c>
      <c r="C141" s="86"/>
      <c r="D141" s="86"/>
      <c r="E141" s="86"/>
      <c r="F141" s="72"/>
      <c r="G141" s="94"/>
      <c r="H141" s="60"/>
      <c r="I141" s="43"/>
      <c r="J141" s="33"/>
      <c r="K141" s="33"/>
      <c r="L141" s="33"/>
      <c r="M141" s="33"/>
    </row>
    <row r="142" spans="1:13" s="3" customFormat="1" ht="11.25" customHeight="1">
      <c r="A142" s="86"/>
      <c r="B142" s="91" t="s">
        <v>296</v>
      </c>
      <c r="C142" s="86"/>
      <c r="D142" s="86"/>
      <c r="E142" s="86"/>
      <c r="F142" s="72"/>
      <c r="G142" s="94"/>
      <c r="H142" s="60"/>
      <c r="I142" s="43"/>
      <c r="J142" s="33"/>
      <c r="K142" s="33"/>
      <c r="L142" s="33"/>
      <c r="M142" s="33"/>
    </row>
    <row r="143" spans="1:13" s="3" customFormat="1" ht="12" customHeight="1">
      <c r="A143" s="74" t="s">
        <v>222</v>
      </c>
      <c r="B143" s="75" t="s">
        <v>226</v>
      </c>
      <c r="C143" s="74" t="s">
        <v>213</v>
      </c>
      <c r="D143" s="74" t="s">
        <v>179</v>
      </c>
      <c r="E143" s="74" t="s">
        <v>17</v>
      </c>
      <c r="F143" s="74"/>
      <c r="G143" s="65">
        <v>190</v>
      </c>
      <c r="H143" s="58"/>
      <c r="I143" s="43"/>
      <c r="J143" s="33"/>
      <c r="K143" s="33"/>
      <c r="L143" s="33"/>
      <c r="M143" s="33"/>
    </row>
    <row r="144" spans="1:13" s="3" customFormat="1" ht="12" customHeight="1">
      <c r="A144" s="96" t="s">
        <v>223</v>
      </c>
      <c r="B144" s="84" t="s">
        <v>297</v>
      </c>
      <c r="C144" s="96" t="s">
        <v>213</v>
      </c>
      <c r="D144" s="96" t="s">
        <v>180</v>
      </c>
      <c r="E144" s="96"/>
      <c r="F144" s="96"/>
      <c r="G144" s="98">
        <f>SUM(G147)</f>
        <v>110</v>
      </c>
      <c r="H144" s="58"/>
      <c r="I144" s="43"/>
      <c r="J144" s="33"/>
      <c r="K144" s="33"/>
      <c r="L144" s="33"/>
      <c r="M144" s="33"/>
    </row>
    <row r="145" spans="1:13" s="3" customFormat="1" ht="12" customHeight="1">
      <c r="A145" s="86"/>
      <c r="B145" s="91" t="s">
        <v>195</v>
      </c>
      <c r="C145" s="86"/>
      <c r="D145" s="86"/>
      <c r="E145" s="86"/>
      <c r="F145" s="86"/>
      <c r="G145" s="94"/>
      <c r="H145" s="58"/>
      <c r="I145" s="43"/>
      <c r="J145" s="33"/>
      <c r="K145" s="33"/>
      <c r="L145" s="33"/>
      <c r="M145" s="33"/>
    </row>
    <row r="146" spans="1:13" s="3" customFormat="1" ht="12" customHeight="1">
      <c r="A146" s="100"/>
      <c r="B146" s="97" t="s">
        <v>298</v>
      </c>
      <c r="C146" s="100"/>
      <c r="D146" s="100"/>
      <c r="E146" s="100"/>
      <c r="F146" s="100"/>
      <c r="G146" s="99"/>
      <c r="H146" s="58"/>
      <c r="I146" s="43"/>
      <c r="J146" s="33"/>
      <c r="K146" s="33"/>
      <c r="L146" s="33"/>
      <c r="M146" s="33"/>
    </row>
    <row r="147" spans="1:13" s="3" customFormat="1" ht="12" customHeight="1">
      <c r="A147" s="74" t="s">
        <v>224</v>
      </c>
      <c r="B147" s="75" t="s">
        <v>226</v>
      </c>
      <c r="C147" s="74" t="s">
        <v>213</v>
      </c>
      <c r="D147" s="74" t="s">
        <v>180</v>
      </c>
      <c r="E147" s="74" t="s">
        <v>17</v>
      </c>
      <c r="F147" s="74"/>
      <c r="G147" s="65">
        <v>110</v>
      </c>
      <c r="H147" s="58"/>
      <c r="I147" s="43"/>
      <c r="J147" s="33"/>
      <c r="K147" s="33"/>
      <c r="L147" s="33"/>
      <c r="M147" s="33"/>
    </row>
    <row r="148" spans="1:13" s="3" customFormat="1" ht="12" customHeight="1">
      <c r="A148" s="96" t="s">
        <v>225</v>
      </c>
      <c r="B148" s="84" t="s">
        <v>299</v>
      </c>
      <c r="C148" s="96" t="s">
        <v>213</v>
      </c>
      <c r="D148" s="96" t="s">
        <v>194</v>
      </c>
      <c r="E148" s="96"/>
      <c r="F148" s="96"/>
      <c r="G148" s="98">
        <f>SUM(G151)</f>
        <v>270</v>
      </c>
      <c r="H148" s="58"/>
      <c r="I148" s="43"/>
      <c r="J148" s="33"/>
      <c r="K148" s="33"/>
      <c r="L148" s="33"/>
      <c r="M148" s="33"/>
    </row>
    <row r="149" spans="1:13" s="3" customFormat="1" ht="12" customHeight="1">
      <c r="A149" s="86"/>
      <c r="B149" s="91" t="s">
        <v>193</v>
      </c>
      <c r="C149" s="86"/>
      <c r="D149" s="86"/>
      <c r="E149" s="86"/>
      <c r="F149" s="86"/>
      <c r="G149" s="94"/>
      <c r="H149" s="58"/>
      <c r="I149" s="43"/>
      <c r="J149" s="33"/>
      <c r="K149" s="33"/>
      <c r="L149" s="33"/>
      <c r="M149" s="33"/>
    </row>
    <row r="150" spans="1:13" s="3" customFormat="1" ht="12" customHeight="1">
      <c r="A150" s="100"/>
      <c r="B150" s="97" t="s">
        <v>300</v>
      </c>
      <c r="C150" s="100"/>
      <c r="D150" s="100"/>
      <c r="E150" s="100"/>
      <c r="F150" s="100"/>
      <c r="G150" s="99"/>
      <c r="H150" s="58"/>
      <c r="I150" s="43"/>
      <c r="J150" s="33"/>
      <c r="K150" s="33"/>
      <c r="L150" s="33"/>
      <c r="M150" s="33"/>
    </row>
    <row r="151" spans="1:13" s="3" customFormat="1" ht="12" customHeight="1">
      <c r="A151" s="74" t="s">
        <v>311</v>
      </c>
      <c r="B151" s="75" t="s">
        <v>226</v>
      </c>
      <c r="C151" s="74" t="s">
        <v>213</v>
      </c>
      <c r="D151" s="74" t="s">
        <v>194</v>
      </c>
      <c r="E151" s="74" t="s">
        <v>17</v>
      </c>
      <c r="F151" s="74"/>
      <c r="G151" s="65">
        <v>270</v>
      </c>
      <c r="H151" s="58"/>
      <c r="I151" s="43"/>
      <c r="J151" s="33"/>
      <c r="K151" s="33"/>
      <c r="L151" s="33"/>
      <c r="M151" s="33"/>
    </row>
    <row r="152" spans="1:13" s="3" customFormat="1" ht="12.75" customHeight="1">
      <c r="A152" s="72" t="s">
        <v>48</v>
      </c>
      <c r="B152" s="69" t="s">
        <v>99</v>
      </c>
      <c r="C152" s="72" t="s">
        <v>255</v>
      </c>
      <c r="D152" s="72"/>
      <c r="E152" s="72"/>
      <c r="F152" s="76"/>
      <c r="G152" s="73">
        <f>SUM(G153)</f>
        <v>6200</v>
      </c>
      <c r="H152" s="60"/>
      <c r="I152" s="43"/>
      <c r="J152" s="33"/>
      <c r="K152" s="33"/>
      <c r="L152" s="33"/>
      <c r="M152" s="33"/>
    </row>
    <row r="153" spans="1:13" s="3" customFormat="1" ht="12" customHeight="1">
      <c r="A153" s="72" t="s">
        <v>77</v>
      </c>
      <c r="B153" s="69" t="s">
        <v>44</v>
      </c>
      <c r="C153" s="72" t="s">
        <v>248</v>
      </c>
      <c r="D153" s="72"/>
      <c r="E153" s="72"/>
      <c r="F153" s="76"/>
      <c r="G153" s="73">
        <f>SUM(G154,G157)</f>
        <v>6200</v>
      </c>
      <c r="H153" s="60"/>
      <c r="I153" s="43"/>
      <c r="J153" s="33"/>
      <c r="K153" s="33"/>
      <c r="L153" s="33"/>
      <c r="M153" s="33"/>
    </row>
    <row r="154" spans="1:13" s="3" customFormat="1" ht="12" customHeight="1">
      <c r="A154" s="96" t="s">
        <v>49</v>
      </c>
      <c r="B154" s="84" t="s">
        <v>282</v>
      </c>
      <c r="C154" s="96" t="s">
        <v>8</v>
      </c>
      <c r="D154" s="96" t="s">
        <v>181</v>
      </c>
      <c r="E154" s="96"/>
      <c r="F154" s="72"/>
      <c r="G154" s="98">
        <f>SUM(G156)</f>
        <v>4105</v>
      </c>
      <c r="H154" s="60"/>
      <c r="I154" s="43"/>
      <c r="J154" s="33"/>
      <c r="K154" s="33"/>
      <c r="L154" s="33"/>
      <c r="M154" s="33"/>
    </row>
    <row r="155" spans="1:13" s="3" customFormat="1" ht="11.25" customHeight="1">
      <c r="A155" s="88"/>
      <c r="B155" s="97" t="s">
        <v>117</v>
      </c>
      <c r="C155" s="104"/>
      <c r="D155" s="104"/>
      <c r="E155" s="104"/>
      <c r="F155" s="70"/>
      <c r="G155" s="99"/>
      <c r="H155" s="60"/>
      <c r="I155" s="43"/>
      <c r="J155" s="33"/>
      <c r="K155" s="33"/>
      <c r="L155" s="33"/>
      <c r="M155" s="33"/>
    </row>
    <row r="156" spans="1:13" s="3" customFormat="1" ht="12.75" customHeight="1">
      <c r="A156" s="74" t="s">
        <v>50</v>
      </c>
      <c r="B156" s="75" t="s">
        <v>226</v>
      </c>
      <c r="C156" s="74" t="s">
        <v>8</v>
      </c>
      <c r="D156" s="74" t="s">
        <v>181</v>
      </c>
      <c r="E156" s="74" t="s">
        <v>17</v>
      </c>
      <c r="F156" s="74" t="s">
        <v>4</v>
      </c>
      <c r="G156" s="65">
        <v>4105</v>
      </c>
      <c r="H156" s="58"/>
      <c r="I156" s="43"/>
      <c r="J156" s="33"/>
      <c r="K156" s="33"/>
      <c r="L156" s="33"/>
      <c r="M156" s="33"/>
    </row>
    <row r="157" spans="1:13" s="3" customFormat="1" ht="12.75" customHeight="1">
      <c r="A157" s="96" t="s">
        <v>150</v>
      </c>
      <c r="B157" s="84" t="s">
        <v>152</v>
      </c>
      <c r="C157" s="96" t="s">
        <v>8</v>
      </c>
      <c r="D157" s="96" t="s">
        <v>182</v>
      </c>
      <c r="E157" s="96"/>
      <c r="F157" s="96"/>
      <c r="G157" s="98">
        <f>SUM(G158)</f>
        <v>2095</v>
      </c>
      <c r="H157" s="58"/>
      <c r="I157" s="43"/>
      <c r="J157" s="33"/>
      <c r="K157" s="33"/>
      <c r="L157" s="33"/>
      <c r="M157" s="33"/>
    </row>
    <row r="158" spans="1:13" s="3" customFormat="1" ht="12.75" customHeight="1">
      <c r="A158" s="74" t="s">
        <v>151</v>
      </c>
      <c r="B158" s="75" t="s">
        <v>226</v>
      </c>
      <c r="C158" s="74" t="s">
        <v>8</v>
      </c>
      <c r="D158" s="74" t="s">
        <v>182</v>
      </c>
      <c r="E158" s="74" t="s">
        <v>17</v>
      </c>
      <c r="F158" s="74"/>
      <c r="G158" s="65">
        <v>2095</v>
      </c>
      <c r="H158" s="58"/>
      <c r="I158" s="43"/>
      <c r="J158" s="33"/>
      <c r="K158" s="33"/>
      <c r="L158" s="33"/>
      <c r="M158" s="33"/>
    </row>
    <row r="159" spans="1:13" s="3" customFormat="1" ht="13.5" customHeight="1">
      <c r="A159" s="72" t="s">
        <v>51</v>
      </c>
      <c r="B159" s="69" t="s">
        <v>3</v>
      </c>
      <c r="C159" s="72" t="s">
        <v>256</v>
      </c>
      <c r="D159" s="72"/>
      <c r="E159" s="72"/>
      <c r="F159" s="72"/>
      <c r="G159" s="73">
        <f>SUM(G160,G164)</f>
        <v>11607</v>
      </c>
      <c r="H159" s="58"/>
      <c r="I159" s="43"/>
      <c r="J159" s="33"/>
      <c r="K159" s="33"/>
      <c r="L159" s="33"/>
      <c r="M159" s="33"/>
    </row>
    <row r="160" spans="1:13" s="3" customFormat="1" ht="13.5" customHeight="1">
      <c r="A160" s="72" t="s">
        <v>52</v>
      </c>
      <c r="B160" s="69" t="s">
        <v>237</v>
      </c>
      <c r="C160" s="72" t="s">
        <v>247</v>
      </c>
      <c r="D160" s="72"/>
      <c r="E160" s="72"/>
      <c r="F160" s="72"/>
      <c r="G160" s="73">
        <f>SUM(G161)</f>
        <v>867.9</v>
      </c>
      <c r="H160" s="58"/>
      <c r="I160" s="43"/>
      <c r="J160" s="33"/>
      <c r="K160" s="33"/>
      <c r="L160" s="33"/>
      <c r="M160" s="33"/>
    </row>
    <row r="161" spans="1:13" s="3" customFormat="1" ht="11.25" customHeight="1">
      <c r="A161" s="96" t="s">
        <v>54</v>
      </c>
      <c r="B161" s="84" t="s">
        <v>118</v>
      </c>
      <c r="C161" s="96" t="s">
        <v>236</v>
      </c>
      <c r="D161" s="96" t="s">
        <v>183</v>
      </c>
      <c r="E161" s="96"/>
      <c r="F161" s="72"/>
      <c r="G161" s="98">
        <f>SUM(G163)</f>
        <v>867.9</v>
      </c>
      <c r="H161" s="58"/>
      <c r="I161" s="43"/>
      <c r="J161" s="33"/>
      <c r="K161" s="33"/>
      <c r="L161" s="33"/>
      <c r="M161" s="33"/>
    </row>
    <row r="162" spans="1:13" s="3" customFormat="1" ht="11.25" customHeight="1">
      <c r="A162" s="88"/>
      <c r="B162" s="97" t="s">
        <v>196</v>
      </c>
      <c r="C162" s="104"/>
      <c r="D162" s="104"/>
      <c r="E162" s="104"/>
      <c r="F162" s="70"/>
      <c r="G162" s="99"/>
      <c r="H162" s="58"/>
      <c r="I162" s="43"/>
      <c r="J162" s="33"/>
      <c r="K162" s="33"/>
      <c r="L162" s="33"/>
      <c r="M162" s="33"/>
    </row>
    <row r="163" spans="1:13" s="3" customFormat="1" ht="12.75" customHeight="1">
      <c r="A163" s="74" t="s">
        <v>56</v>
      </c>
      <c r="B163" s="71" t="s">
        <v>126</v>
      </c>
      <c r="C163" s="76">
        <v>1001</v>
      </c>
      <c r="D163" s="74" t="s">
        <v>183</v>
      </c>
      <c r="E163" s="74" t="s">
        <v>23</v>
      </c>
      <c r="F163" s="71"/>
      <c r="G163" s="65">
        <v>867.9</v>
      </c>
      <c r="H163" s="58"/>
      <c r="I163" s="43"/>
      <c r="J163" s="33"/>
      <c r="K163" s="33"/>
      <c r="L163" s="33"/>
      <c r="M163" s="33"/>
    </row>
    <row r="164" spans="1:13" s="3" customFormat="1" ht="12.75" customHeight="1">
      <c r="A164" s="72" t="s">
        <v>68</v>
      </c>
      <c r="B164" s="69" t="s">
        <v>53</v>
      </c>
      <c r="C164" s="72" t="s">
        <v>242</v>
      </c>
      <c r="D164" s="72"/>
      <c r="E164" s="72"/>
      <c r="F164" s="72"/>
      <c r="G164" s="73">
        <f>SUM(G165,G168)</f>
        <v>10739.1</v>
      </c>
      <c r="H164" s="58"/>
      <c r="I164" s="43"/>
      <c r="J164" s="33"/>
      <c r="K164" s="33"/>
      <c r="L164" s="33"/>
      <c r="M164" s="33"/>
    </row>
    <row r="165" spans="1:13" s="3" customFormat="1" ht="12.75" customHeight="1">
      <c r="A165" s="96" t="s">
        <v>69</v>
      </c>
      <c r="B165" s="84" t="s">
        <v>305</v>
      </c>
      <c r="C165" s="96" t="s">
        <v>55</v>
      </c>
      <c r="D165" s="96" t="s">
        <v>190</v>
      </c>
      <c r="E165" s="96"/>
      <c r="F165" s="72"/>
      <c r="G165" s="98">
        <f>SUM(G167)</f>
        <v>9550</v>
      </c>
      <c r="H165" s="58"/>
      <c r="I165" s="43"/>
      <c r="J165" s="33"/>
      <c r="K165" s="33"/>
      <c r="L165" s="33"/>
      <c r="M165" s="33"/>
    </row>
    <row r="166" spans="1:13" s="3" customFormat="1" ht="12.75" customHeight="1">
      <c r="A166" s="100"/>
      <c r="B166" s="97" t="s">
        <v>306</v>
      </c>
      <c r="C166" s="100"/>
      <c r="D166" s="100"/>
      <c r="E166" s="100"/>
      <c r="F166" s="72"/>
      <c r="G166" s="99"/>
      <c r="H166" s="58"/>
      <c r="I166" s="43"/>
      <c r="J166" s="33"/>
      <c r="K166" s="33"/>
      <c r="L166" s="33"/>
      <c r="M166" s="33"/>
    </row>
    <row r="167" spans="1:13" s="3" customFormat="1" ht="12.75" customHeight="1">
      <c r="A167" s="74" t="s">
        <v>70</v>
      </c>
      <c r="B167" s="75" t="s">
        <v>126</v>
      </c>
      <c r="C167" s="74" t="s">
        <v>55</v>
      </c>
      <c r="D167" s="74" t="s">
        <v>190</v>
      </c>
      <c r="E167" s="74" t="s">
        <v>23</v>
      </c>
      <c r="F167" s="74"/>
      <c r="G167" s="65">
        <v>9550</v>
      </c>
      <c r="H167" s="58"/>
      <c r="I167" s="43"/>
      <c r="J167" s="33"/>
      <c r="K167" s="33"/>
      <c r="L167" s="33"/>
      <c r="M167" s="33"/>
    </row>
    <row r="168" spans="1:13" s="3" customFormat="1" ht="12.75" customHeight="1">
      <c r="A168" s="96" t="s">
        <v>91</v>
      </c>
      <c r="B168" s="84" t="s">
        <v>124</v>
      </c>
      <c r="C168" s="96" t="s">
        <v>55</v>
      </c>
      <c r="D168" s="96" t="s">
        <v>191</v>
      </c>
      <c r="E168" s="96"/>
      <c r="F168" s="72"/>
      <c r="G168" s="98">
        <f>SUM(G170)</f>
        <v>1189.0999999999999</v>
      </c>
      <c r="H168" s="58"/>
      <c r="I168" s="43"/>
      <c r="J168" s="33"/>
      <c r="K168" s="33"/>
      <c r="L168" s="33"/>
      <c r="M168" s="33"/>
    </row>
    <row r="169" spans="1:13" s="3" customFormat="1" ht="12.75" customHeight="1">
      <c r="A169" s="100"/>
      <c r="B169" s="97" t="s">
        <v>307</v>
      </c>
      <c r="C169" s="100"/>
      <c r="D169" s="100"/>
      <c r="E169" s="100"/>
      <c r="F169" s="72"/>
      <c r="G169" s="99"/>
      <c r="H169" s="58"/>
      <c r="I169" s="43"/>
      <c r="J169" s="33"/>
      <c r="K169" s="33"/>
      <c r="L169" s="33"/>
      <c r="M169" s="33"/>
    </row>
    <row r="170" spans="1:13" s="3" customFormat="1" ht="12.75" customHeight="1">
      <c r="A170" s="74" t="s">
        <v>102</v>
      </c>
      <c r="B170" s="75" t="s">
        <v>126</v>
      </c>
      <c r="C170" s="74" t="s">
        <v>55</v>
      </c>
      <c r="D170" s="74" t="s">
        <v>191</v>
      </c>
      <c r="E170" s="74" t="s">
        <v>23</v>
      </c>
      <c r="F170" s="74"/>
      <c r="G170" s="65">
        <v>1189.0999999999999</v>
      </c>
      <c r="H170" s="58"/>
      <c r="I170" s="43"/>
      <c r="J170" s="33"/>
      <c r="K170" s="33"/>
      <c r="L170" s="33"/>
      <c r="M170" s="33"/>
    </row>
    <row r="171" spans="1:13" s="3" customFormat="1" ht="12.75" customHeight="1">
      <c r="A171" s="72" t="s">
        <v>71</v>
      </c>
      <c r="B171" s="69" t="s">
        <v>65</v>
      </c>
      <c r="C171" s="72" t="s">
        <v>257</v>
      </c>
      <c r="D171" s="72"/>
      <c r="E171" s="72"/>
      <c r="F171" s="76"/>
      <c r="G171" s="73">
        <f>G172</f>
        <v>530</v>
      </c>
      <c r="H171" s="59"/>
      <c r="I171" s="44"/>
      <c r="J171" s="33"/>
      <c r="K171" s="33"/>
      <c r="L171" s="33"/>
      <c r="M171" s="33"/>
    </row>
    <row r="172" spans="1:13" s="3" customFormat="1" ht="12.75" customHeight="1">
      <c r="A172" s="72" t="s">
        <v>72</v>
      </c>
      <c r="B172" s="69" t="s">
        <v>66</v>
      </c>
      <c r="C172" s="72" t="s">
        <v>247</v>
      </c>
      <c r="D172" s="72"/>
      <c r="E172" s="72"/>
      <c r="F172" s="76"/>
      <c r="G172" s="73">
        <f>G173</f>
        <v>530</v>
      </c>
      <c r="H172" s="59"/>
      <c r="I172" s="44"/>
      <c r="J172" s="33"/>
      <c r="K172" s="33"/>
      <c r="L172" s="33"/>
      <c r="M172" s="33"/>
    </row>
    <row r="173" spans="1:13" s="3" customFormat="1" ht="12.75" customHeight="1">
      <c r="A173" s="96" t="s">
        <v>73</v>
      </c>
      <c r="B173" s="84" t="s">
        <v>301</v>
      </c>
      <c r="C173" s="96" t="s">
        <v>67</v>
      </c>
      <c r="D173" s="96" t="s">
        <v>184</v>
      </c>
      <c r="E173" s="96"/>
      <c r="F173" s="72"/>
      <c r="G173" s="98">
        <f>G175</f>
        <v>530</v>
      </c>
      <c r="H173" s="59"/>
      <c r="I173" s="44"/>
      <c r="J173" s="33"/>
      <c r="K173" s="33"/>
      <c r="L173" s="33"/>
      <c r="M173" s="33"/>
    </row>
    <row r="174" spans="1:13" s="3" customFormat="1" ht="12" customHeight="1">
      <c r="A174" s="100"/>
      <c r="B174" s="97" t="s">
        <v>302</v>
      </c>
      <c r="C174" s="104"/>
      <c r="D174" s="104"/>
      <c r="E174" s="104"/>
      <c r="F174" s="70"/>
      <c r="G174" s="99"/>
      <c r="H174" s="59"/>
      <c r="I174" s="44"/>
      <c r="J174" s="33"/>
      <c r="K174" s="33"/>
      <c r="L174" s="33"/>
      <c r="M174" s="33"/>
    </row>
    <row r="175" spans="1:13" s="3" customFormat="1" ht="12.75" customHeight="1">
      <c r="A175" s="74" t="s">
        <v>76</v>
      </c>
      <c r="B175" s="75" t="s">
        <v>226</v>
      </c>
      <c r="C175" s="74" t="s">
        <v>67</v>
      </c>
      <c r="D175" s="74" t="s">
        <v>184</v>
      </c>
      <c r="E175" s="74" t="s">
        <v>17</v>
      </c>
      <c r="F175" s="74"/>
      <c r="G175" s="65">
        <v>530</v>
      </c>
      <c r="H175" s="58"/>
      <c r="I175" s="44"/>
      <c r="J175" s="33"/>
      <c r="K175" s="33"/>
      <c r="L175" s="33"/>
      <c r="M175" s="33"/>
    </row>
    <row r="176" spans="1:13" s="3" customFormat="1" ht="12.75" customHeight="1">
      <c r="A176" s="72" t="s">
        <v>92</v>
      </c>
      <c r="B176" s="69" t="s">
        <v>74</v>
      </c>
      <c r="C176" s="72" t="s">
        <v>258</v>
      </c>
      <c r="D176" s="72"/>
      <c r="E176" s="72"/>
      <c r="F176" s="76"/>
      <c r="G176" s="73">
        <f>SUM(G177)</f>
        <v>1400</v>
      </c>
      <c r="H176" s="59"/>
      <c r="I176" s="44"/>
      <c r="J176" s="33"/>
      <c r="K176" s="33"/>
      <c r="L176" s="33"/>
      <c r="M176" s="33"/>
    </row>
    <row r="177" spans="1:13" s="3" customFormat="1" ht="12.75" customHeight="1">
      <c r="A177" s="96" t="s">
        <v>93</v>
      </c>
      <c r="B177" s="84" t="s">
        <v>47</v>
      </c>
      <c r="C177" s="96" t="s">
        <v>243</v>
      </c>
      <c r="D177" s="96"/>
      <c r="E177" s="96"/>
      <c r="F177" s="76"/>
      <c r="G177" s="98">
        <f>SUM(G178,G181)</f>
        <v>1400</v>
      </c>
      <c r="H177" s="59"/>
      <c r="I177" s="44" t="s">
        <v>100</v>
      </c>
      <c r="J177" s="33"/>
      <c r="K177" s="33"/>
      <c r="L177" s="33"/>
      <c r="M177" s="33"/>
    </row>
    <row r="178" spans="1:13" s="3" customFormat="1" ht="12.75" customHeight="1">
      <c r="A178" s="127" t="s">
        <v>94</v>
      </c>
      <c r="B178" s="133" t="s">
        <v>280</v>
      </c>
      <c r="C178" s="127" t="s">
        <v>75</v>
      </c>
      <c r="D178" s="127" t="s">
        <v>185</v>
      </c>
      <c r="E178" s="96"/>
      <c r="F178" s="129"/>
      <c r="G178" s="98">
        <f>SUM(G180)</f>
        <v>1050</v>
      </c>
      <c r="H178" s="59"/>
      <c r="I178" s="44"/>
      <c r="J178" s="33"/>
      <c r="K178" s="33"/>
      <c r="L178" s="33"/>
      <c r="M178" s="33"/>
    </row>
    <row r="179" spans="1:13" s="3" customFormat="1" ht="12.75" customHeight="1">
      <c r="A179" s="128"/>
      <c r="B179" s="134" t="s">
        <v>281</v>
      </c>
      <c r="C179" s="128"/>
      <c r="D179" s="128"/>
      <c r="E179" s="100"/>
      <c r="F179" s="129"/>
      <c r="G179" s="99"/>
      <c r="H179" s="59"/>
      <c r="I179" s="44"/>
      <c r="J179" s="33"/>
      <c r="K179" s="33"/>
      <c r="L179" s="33"/>
      <c r="M179" s="33"/>
    </row>
    <row r="180" spans="1:13" s="3" customFormat="1" ht="12.75" customHeight="1">
      <c r="A180" s="88" t="s">
        <v>119</v>
      </c>
      <c r="B180" s="124" t="s">
        <v>226</v>
      </c>
      <c r="C180" s="88" t="s">
        <v>75</v>
      </c>
      <c r="D180" s="88" t="s">
        <v>185</v>
      </c>
      <c r="E180" s="88" t="s">
        <v>17</v>
      </c>
      <c r="F180" s="74"/>
      <c r="G180" s="130">
        <v>1050</v>
      </c>
      <c r="H180" s="58"/>
      <c r="I180" s="44"/>
      <c r="J180" s="33"/>
      <c r="K180" s="33"/>
      <c r="L180" s="33"/>
      <c r="M180" s="33"/>
    </row>
    <row r="181" spans="1:13" s="3" customFormat="1" ht="12.75" customHeight="1">
      <c r="A181" s="72" t="s">
        <v>95</v>
      </c>
      <c r="B181" s="69" t="s">
        <v>310</v>
      </c>
      <c r="C181" s="72" t="s">
        <v>75</v>
      </c>
      <c r="D181" s="72" t="s">
        <v>186</v>
      </c>
      <c r="E181" s="72"/>
      <c r="F181" s="72"/>
      <c r="G181" s="73">
        <f>SUM(G182)</f>
        <v>350</v>
      </c>
      <c r="H181" s="59"/>
      <c r="I181" s="44"/>
      <c r="J181" s="33"/>
      <c r="K181" s="33"/>
      <c r="L181" s="33"/>
      <c r="M181" s="33"/>
    </row>
    <row r="182" spans="1:13" s="3" customFormat="1" ht="12.75" customHeight="1">
      <c r="A182" s="74" t="s">
        <v>120</v>
      </c>
      <c r="B182" s="75" t="s">
        <v>226</v>
      </c>
      <c r="C182" s="74" t="s">
        <v>75</v>
      </c>
      <c r="D182" s="74" t="s">
        <v>186</v>
      </c>
      <c r="E182" s="74" t="s">
        <v>17</v>
      </c>
      <c r="F182" s="74"/>
      <c r="G182" s="65">
        <v>350</v>
      </c>
      <c r="H182" s="58"/>
      <c r="I182" s="44"/>
      <c r="J182" s="33"/>
      <c r="K182" s="33"/>
      <c r="L182" s="33"/>
      <c r="M182" s="33"/>
    </row>
    <row r="183" spans="1:13" ht="17.25" customHeight="1">
      <c r="A183" s="74"/>
      <c r="B183" s="69" t="s">
        <v>1</v>
      </c>
      <c r="C183" s="82"/>
      <c r="D183" s="72"/>
      <c r="E183" s="72"/>
      <c r="F183" s="72"/>
      <c r="G183" s="73">
        <f>G25</f>
        <v>164450</v>
      </c>
      <c r="H183" s="58"/>
      <c r="I183" s="43"/>
      <c r="J183" s="30"/>
      <c r="K183" s="30"/>
      <c r="L183" s="30"/>
      <c r="M183" s="30"/>
    </row>
    <row r="184" spans="1:13" ht="15" hidden="1" customHeight="1">
      <c r="A184" s="50"/>
      <c r="B184" s="66" t="s">
        <v>64</v>
      </c>
      <c r="C184" s="53"/>
      <c r="D184" s="51"/>
      <c r="E184" s="67"/>
      <c r="F184" s="51"/>
      <c r="G184" s="51"/>
      <c r="H184" s="49"/>
      <c r="I184" s="39"/>
      <c r="J184" s="30"/>
      <c r="K184" s="30"/>
      <c r="L184" s="30"/>
      <c r="M184" s="30"/>
    </row>
    <row r="185" spans="1:13" ht="26.25" customHeight="1">
      <c r="A185" s="50"/>
      <c r="B185" s="158"/>
      <c r="C185" s="158"/>
      <c r="D185" s="158"/>
      <c r="E185" s="158"/>
      <c r="F185" s="158"/>
      <c r="G185" s="51"/>
      <c r="H185" s="49"/>
      <c r="I185" s="40"/>
      <c r="J185" s="30"/>
      <c r="K185" s="30"/>
      <c r="L185" s="30"/>
      <c r="M185" s="30"/>
    </row>
    <row r="186" spans="1:13" ht="13.5" customHeight="1">
      <c r="A186" s="50"/>
      <c r="B186" s="51"/>
      <c r="C186" s="51"/>
      <c r="D186" s="51"/>
      <c r="E186" s="51"/>
      <c r="F186" s="51"/>
      <c r="G186" s="51"/>
      <c r="H186" s="55"/>
      <c r="I186" s="40"/>
      <c r="J186" s="30"/>
      <c r="K186" s="30"/>
      <c r="L186" s="30"/>
      <c r="M186" s="30"/>
    </row>
    <row r="187" spans="1:13" ht="12" customHeight="1">
      <c r="A187" s="23"/>
      <c r="B187" s="37"/>
      <c r="C187" s="22"/>
      <c r="D187" s="36"/>
      <c r="E187" s="36"/>
      <c r="F187" s="36"/>
      <c r="G187" s="36"/>
      <c r="H187" s="36"/>
      <c r="I187" s="36"/>
      <c r="J187" s="30"/>
      <c r="K187" s="30"/>
      <c r="L187" s="30"/>
    </row>
    <row r="188" spans="1:13" ht="12" customHeight="1">
      <c r="A188" s="16"/>
      <c r="B188" s="17"/>
      <c r="C188" s="18"/>
      <c r="D188" s="18"/>
      <c r="E188" s="19"/>
      <c r="F188" s="20"/>
      <c r="G188" s="20"/>
      <c r="H188" s="20"/>
      <c r="I188" s="15"/>
    </row>
    <row r="189" spans="1:13" ht="12" customHeight="1">
      <c r="A189" s="16"/>
      <c r="B189" s="17"/>
      <c r="C189" s="18"/>
      <c r="D189" s="18"/>
      <c r="E189" s="19"/>
      <c r="F189" s="20"/>
      <c r="G189" s="20"/>
      <c r="H189" s="20"/>
      <c r="I189" s="15"/>
    </row>
    <row r="190" spans="1:13" ht="12" customHeight="1">
      <c r="A190" s="16"/>
      <c r="B190" s="17"/>
      <c r="C190" s="18"/>
      <c r="D190" s="18"/>
      <c r="E190" s="19"/>
      <c r="F190" s="20"/>
      <c r="G190" s="20"/>
      <c r="H190" s="20"/>
      <c r="I190" s="15"/>
    </row>
    <row r="191" spans="1:13" ht="12" customHeight="1">
      <c r="A191" s="12"/>
      <c r="B191" s="13"/>
      <c r="C191" s="13"/>
      <c r="D191" s="13"/>
      <c r="E191" s="21"/>
      <c r="F191" s="22"/>
      <c r="G191" s="22"/>
      <c r="H191" s="22"/>
      <c r="I191" s="11"/>
    </row>
    <row r="192" spans="1:13" ht="12" customHeight="1">
      <c r="A192" s="23"/>
      <c r="B192" s="13"/>
      <c r="C192" s="13"/>
      <c r="D192" s="13"/>
      <c r="E192" s="14"/>
      <c r="F192" s="22"/>
      <c r="G192" s="22"/>
      <c r="H192" s="22"/>
      <c r="I192" s="11"/>
    </row>
    <row r="193" spans="1:9" ht="12" customHeight="1">
      <c r="A193" s="23"/>
      <c r="B193" s="13"/>
      <c r="C193" s="13"/>
      <c r="D193" s="13"/>
      <c r="E193" s="21"/>
      <c r="F193" s="22"/>
      <c r="G193" s="22"/>
      <c r="H193" s="22"/>
      <c r="I193" s="11"/>
    </row>
    <row r="194" spans="1:9" ht="12" customHeight="1">
      <c r="A194" s="23"/>
      <c r="B194" s="24"/>
      <c r="C194" s="24"/>
      <c r="D194" s="24"/>
      <c r="E194" s="19"/>
      <c r="F194" s="20"/>
      <c r="G194" s="20"/>
      <c r="H194" s="20"/>
      <c r="I194" s="25"/>
    </row>
    <row r="195" spans="1:9" ht="12" customHeight="1">
      <c r="A195" s="23"/>
      <c r="B195" s="18"/>
      <c r="C195" s="18"/>
      <c r="D195" s="18"/>
      <c r="E195" s="19"/>
      <c r="F195" s="20"/>
      <c r="G195" s="20"/>
      <c r="H195" s="20"/>
      <c r="I195" s="25"/>
    </row>
    <row r="196" spans="1:9" s="3" customFormat="1" ht="12" customHeight="1">
      <c r="A196" s="12"/>
      <c r="B196" s="13"/>
      <c r="C196" s="13"/>
      <c r="D196" s="13"/>
      <c r="E196" s="21"/>
      <c r="F196" s="22"/>
      <c r="G196" s="22"/>
      <c r="H196" s="22"/>
      <c r="I196" s="26"/>
    </row>
    <row r="197" spans="1:9" ht="12" customHeight="1">
      <c r="A197" s="27"/>
      <c r="B197" s="22"/>
      <c r="C197" s="28"/>
      <c r="D197" s="28"/>
      <c r="E197" s="21"/>
      <c r="F197" s="22"/>
      <c r="G197" s="22"/>
      <c r="H197" s="22"/>
      <c r="I197" s="11"/>
    </row>
    <row r="198" spans="1:9">
      <c r="A198" s="27"/>
      <c r="B198" s="18"/>
      <c r="C198" s="18"/>
      <c r="D198" s="18"/>
      <c r="E198" s="19"/>
      <c r="F198" s="29"/>
      <c r="G198" s="29"/>
      <c r="H198" s="29"/>
      <c r="I198" s="30"/>
    </row>
    <row r="199" spans="1:9" ht="14.25">
      <c r="A199" s="27"/>
      <c r="B199" s="31"/>
      <c r="C199" s="31"/>
      <c r="D199" s="31"/>
      <c r="E199" s="19"/>
      <c r="F199" s="29"/>
      <c r="G199" s="29"/>
      <c r="H199" s="29"/>
      <c r="I199" s="30"/>
    </row>
    <row r="200" spans="1:9">
      <c r="A200" s="4"/>
      <c r="B200" s="2"/>
      <c r="C200" s="2"/>
      <c r="D200" s="2"/>
      <c r="E200" s="7"/>
      <c r="F200" s="5"/>
      <c r="G200" s="5"/>
      <c r="H200" s="5"/>
    </row>
    <row r="201" spans="1:9">
      <c r="A201" s="4"/>
      <c r="B201" s="2"/>
      <c r="C201" s="2"/>
      <c r="D201" s="2"/>
      <c r="E201" s="7"/>
      <c r="F201" s="5"/>
      <c r="G201" s="5"/>
      <c r="H201" s="5"/>
    </row>
    <row r="202" spans="1:9">
      <c r="A202" s="4"/>
      <c r="B202" s="2"/>
      <c r="C202" s="2"/>
      <c r="D202" s="2"/>
      <c r="E202" s="7"/>
      <c r="F202" s="5"/>
      <c r="G202" s="5"/>
      <c r="H202" s="5"/>
    </row>
    <row r="203" spans="1:9">
      <c r="A203" s="4"/>
      <c r="B203" s="2"/>
      <c r="C203" s="2"/>
      <c r="D203" s="2"/>
      <c r="E203" s="7"/>
      <c r="F203" s="5"/>
      <c r="G203" s="5"/>
      <c r="H203" s="5"/>
    </row>
    <row r="204" spans="1:9">
      <c r="A204" s="4"/>
      <c r="B204" s="2"/>
      <c r="C204" s="2"/>
      <c r="D204" s="2"/>
      <c r="E204" s="7"/>
      <c r="F204" s="5"/>
      <c r="G204" s="5"/>
      <c r="H204" s="5"/>
    </row>
    <row r="205" spans="1:9">
      <c r="A205" s="4"/>
      <c r="B205" s="2"/>
      <c r="C205" s="2"/>
      <c r="D205" s="2"/>
      <c r="E205" s="7"/>
      <c r="F205" s="5"/>
      <c r="G205" s="5"/>
      <c r="H205" s="5"/>
    </row>
    <row r="206" spans="1:9">
      <c r="A206" s="4"/>
      <c r="B206" s="2"/>
      <c r="C206" s="2"/>
      <c r="D206" s="2"/>
      <c r="E206" s="7"/>
      <c r="F206" s="5"/>
      <c r="G206" s="5"/>
      <c r="H206" s="5"/>
    </row>
    <row r="207" spans="1:9">
      <c r="A207" s="4"/>
      <c r="B207" s="2"/>
      <c r="C207" s="2"/>
      <c r="D207" s="2"/>
      <c r="E207" s="7"/>
      <c r="F207" s="5"/>
      <c r="G207" s="5"/>
      <c r="H207" s="5"/>
    </row>
    <row r="208" spans="1:9">
      <c r="A208" s="4"/>
      <c r="B208" s="2"/>
      <c r="C208" s="2"/>
      <c r="D208" s="2"/>
      <c r="E208" s="7"/>
      <c r="F208" s="5"/>
      <c r="G208" s="5"/>
      <c r="H208" s="5"/>
    </row>
    <row r="209" spans="1:8">
      <c r="A209" s="4"/>
      <c r="B209" s="2"/>
      <c r="C209" s="2"/>
      <c r="D209" s="2"/>
      <c r="E209" s="7"/>
      <c r="F209" s="5"/>
      <c r="G209" s="5"/>
      <c r="H209" s="5"/>
    </row>
    <row r="210" spans="1:8">
      <c r="A210" s="4"/>
      <c r="B210" s="2"/>
      <c r="C210" s="2"/>
      <c r="D210" s="2"/>
      <c r="E210" s="7"/>
      <c r="F210" s="5"/>
      <c r="G210" s="5"/>
      <c r="H210" s="5"/>
    </row>
    <row r="211" spans="1:8">
      <c r="A211" s="4"/>
      <c r="B211" s="2"/>
      <c r="C211" s="2"/>
      <c r="D211" s="2"/>
      <c r="E211" s="7"/>
      <c r="F211" s="5"/>
      <c r="G211" s="5"/>
      <c r="H211" s="5"/>
    </row>
    <row r="212" spans="1:8">
      <c r="A212" s="4"/>
      <c r="B212" s="2"/>
      <c r="C212" s="2"/>
      <c r="D212" s="2"/>
      <c r="E212" s="7"/>
      <c r="F212" s="5"/>
      <c r="G212" s="5"/>
      <c r="H212" s="5"/>
    </row>
    <row r="213" spans="1:8">
      <c r="A213" s="4"/>
      <c r="B213" s="2"/>
      <c r="C213" s="2"/>
      <c r="D213" s="2"/>
      <c r="E213" s="7"/>
      <c r="F213" s="5"/>
      <c r="G213" s="5"/>
      <c r="H213" s="5"/>
    </row>
    <row r="214" spans="1:8">
      <c r="A214" s="4"/>
      <c r="B214" s="2"/>
      <c r="C214" s="2"/>
      <c r="D214" s="2"/>
      <c r="E214" s="7"/>
      <c r="F214" s="5"/>
      <c r="G214" s="5"/>
      <c r="H214" s="5"/>
    </row>
    <row r="215" spans="1:8">
      <c r="A215" s="4"/>
      <c r="B215" s="2"/>
      <c r="C215" s="2"/>
      <c r="D215" s="2"/>
      <c r="E215" s="7"/>
      <c r="F215" s="5"/>
      <c r="G215" s="5"/>
      <c r="H215" s="5"/>
    </row>
    <row r="216" spans="1:8">
      <c r="A216" s="4"/>
      <c r="B216" s="2"/>
      <c r="C216" s="2"/>
      <c r="D216" s="2"/>
      <c r="E216" s="7"/>
      <c r="F216" s="5"/>
      <c r="G216" s="5"/>
      <c r="H216" s="5"/>
    </row>
    <row r="217" spans="1:8">
      <c r="A217" s="4"/>
      <c r="B217" s="2"/>
      <c r="C217" s="2"/>
      <c r="D217" s="2"/>
      <c r="E217" s="7"/>
      <c r="F217" s="5"/>
      <c r="G217" s="5"/>
      <c r="H217" s="5"/>
    </row>
    <row r="218" spans="1:8">
      <c r="A218" s="4"/>
      <c r="B218" s="2"/>
      <c r="C218" s="2"/>
      <c r="D218" s="2"/>
      <c r="E218" s="7"/>
      <c r="F218" s="5"/>
      <c r="G218" s="5"/>
      <c r="H218" s="5"/>
    </row>
    <row r="219" spans="1:8">
      <c r="A219" s="4"/>
      <c r="B219" s="2"/>
      <c r="C219" s="2"/>
      <c r="D219" s="2"/>
      <c r="E219" s="7"/>
      <c r="F219" s="5"/>
      <c r="G219" s="5"/>
      <c r="H219" s="5"/>
    </row>
    <row r="220" spans="1:8">
      <c r="A220" s="4"/>
      <c r="B220" s="2"/>
      <c r="C220" s="2"/>
      <c r="D220" s="2"/>
      <c r="E220" s="7"/>
      <c r="F220" s="5"/>
      <c r="G220" s="5"/>
      <c r="H220" s="5"/>
    </row>
    <row r="221" spans="1:8">
      <c r="A221" s="4"/>
      <c r="B221" s="2"/>
      <c r="C221" s="2"/>
      <c r="D221" s="2"/>
      <c r="E221" s="7"/>
      <c r="F221" s="5"/>
      <c r="G221" s="5"/>
      <c r="H221" s="5"/>
    </row>
    <row r="222" spans="1:8">
      <c r="A222" s="4"/>
      <c r="B222" s="2"/>
      <c r="C222" s="2"/>
      <c r="D222" s="2"/>
      <c r="E222" s="7"/>
      <c r="F222" s="5"/>
      <c r="G222" s="5"/>
      <c r="H222" s="5"/>
    </row>
    <row r="223" spans="1:8">
      <c r="A223" s="4"/>
      <c r="B223" s="2"/>
      <c r="C223" s="2"/>
      <c r="D223" s="2"/>
      <c r="E223" s="7"/>
      <c r="F223" s="5"/>
      <c r="G223" s="5"/>
      <c r="H223" s="5"/>
    </row>
    <row r="224" spans="1:8">
      <c r="A224" s="4"/>
      <c r="B224" s="2"/>
      <c r="C224" s="2"/>
      <c r="D224" s="2"/>
      <c r="E224" s="7"/>
      <c r="F224" s="5"/>
      <c r="G224" s="5"/>
      <c r="H224" s="5"/>
    </row>
    <row r="225" spans="1:8">
      <c r="A225" s="4"/>
      <c r="B225" s="2"/>
      <c r="C225" s="2"/>
      <c r="D225" s="2"/>
      <c r="E225" s="7"/>
      <c r="F225" s="5"/>
      <c r="G225" s="5"/>
      <c r="H225" s="5"/>
    </row>
    <row r="226" spans="1:8">
      <c r="A226" s="4"/>
      <c r="B226" s="2"/>
      <c r="C226" s="2"/>
      <c r="D226" s="2"/>
      <c r="E226" s="7"/>
      <c r="F226" s="5"/>
      <c r="G226" s="5"/>
      <c r="H226" s="5"/>
    </row>
    <row r="227" spans="1:8">
      <c r="A227" s="4"/>
      <c r="B227" s="2"/>
      <c r="C227" s="2"/>
      <c r="D227" s="2"/>
      <c r="E227" s="7"/>
      <c r="F227" s="5"/>
      <c r="G227" s="5"/>
      <c r="H227" s="5"/>
    </row>
    <row r="228" spans="1:8">
      <c r="A228" s="4"/>
      <c r="B228" s="2"/>
      <c r="C228" s="2"/>
      <c r="D228" s="2"/>
      <c r="E228" s="7"/>
      <c r="F228" s="5"/>
      <c r="G228" s="5"/>
      <c r="H228" s="5"/>
    </row>
    <row r="229" spans="1:8">
      <c r="A229" s="4"/>
      <c r="B229" s="2"/>
      <c r="C229" s="2"/>
      <c r="D229" s="2"/>
      <c r="E229" s="7"/>
      <c r="F229" s="5"/>
      <c r="G229" s="5"/>
      <c r="H229" s="5"/>
    </row>
  </sheetData>
  <mergeCells count="31">
    <mergeCell ref="B185:F185"/>
    <mergeCell ref="G113:G115"/>
    <mergeCell ref="E113:E115"/>
    <mergeCell ref="E22:E24"/>
    <mergeCell ref="C22:C24"/>
    <mergeCell ref="G22:G24"/>
    <mergeCell ref="B8:G8"/>
    <mergeCell ref="A113:A115"/>
    <mergeCell ref="B113:B115"/>
    <mergeCell ref="C113:C115"/>
    <mergeCell ref="D113:D115"/>
    <mergeCell ref="D22:D24"/>
    <mergeCell ref="A22:A24"/>
    <mergeCell ref="B22:B24"/>
    <mergeCell ref="A16:G16"/>
    <mergeCell ref="B1:G1"/>
    <mergeCell ref="B3:G3"/>
    <mergeCell ref="B4:G4"/>
    <mergeCell ref="B5:G5"/>
    <mergeCell ref="B6:G6"/>
    <mergeCell ref="B2:G2"/>
    <mergeCell ref="B14:G14"/>
    <mergeCell ref="A17:G17"/>
    <mergeCell ref="A18:G18"/>
    <mergeCell ref="A19:G19"/>
    <mergeCell ref="A20:G20"/>
    <mergeCell ref="B9:G9"/>
    <mergeCell ref="B10:G10"/>
    <mergeCell ref="B11:G11"/>
    <mergeCell ref="B12:G12"/>
    <mergeCell ref="B13:G13"/>
  </mergeCells>
  <phoneticPr fontId="5" type="noConversion"/>
  <printOptions horizontalCentered="1"/>
  <pageMargins left="0.7" right="0.7" top="0.75" bottom="0.75" header="0.3" footer="0.3"/>
  <pageSetup paperSize="9" scale="69" fitToWidth="3" orientation="portrait" horizontalDpi="300" verticalDpi="300" r:id="rId1"/>
  <headerFooter alignWithMargins="0"/>
  <rowBreaks count="1" manualBreakCount="1">
    <brk id="111" max="8" man="1"/>
  </rowBreaks>
  <colBreaks count="1" manualBreakCount="1">
    <brk id="7" max="15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</dc:creator>
  <cp:lastModifiedBy>IrinaT</cp:lastModifiedBy>
  <cp:lastPrinted>2016-10-17T13:37:44Z</cp:lastPrinted>
  <dcterms:created xsi:type="dcterms:W3CDTF">2001-11-23T11:26:15Z</dcterms:created>
  <dcterms:modified xsi:type="dcterms:W3CDTF">2018-09-20T07:49:14Z</dcterms:modified>
</cp:coreProperties>
</file>